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9780"/>
  </bookViews>
  <sheets>
    <sheet name="Data" sheetId="1" r:id="rId1"/>
    <sheet name="Plot" sheetId="4" r:id="rId2"/>
  </sheets>
  <calcPr calcId="145621"/>
</workbook>
</file>

<file path=xl/calcChain.xml><?xml version="1.0" encoding="utf-8"?>
<calcChain xmlns="http://schemas.openxmlformats.org/spreadsheetml/2006/main">
  <c r="B202" i="1" l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F40" i="1"/>
  <c r="F25" i="1"/>
  <c r="F15" i="1"/>
  <c r="A3" i="1"/>
  <c r="C3" i="1" s="1"/>
  <c r="F5" i="1"/>
  <c r="C2" i="1" s="1"/>
  <c r="D2" i="1" l="1"/>
  <c r="D3" i="1"/>
  <c r="A4" i="1"/>
  <c r="A5" i="1" l="1"/>
  <c r="C4" i="1"/>
  <c r="D4" i="1"/>
  <c r="A6" i="1" l="1"/>
  <c r="C5" i="1"/>
  <c r="D5" i="1"/>
  <c r="A7" i="1" l="1"/>
  <c r="C6" i="1"/>
  <c r="D6" i="1"/>
  <c r="A8" i="1" l="1"/>
  <c r="C7" i="1"/>
  <c r="D7" i="1"/>
  <c r="A9" i="1" l="1"/>
  <c r="C8" i="1"/>
  <c r="D8" i="1"/>
  <c r="A10" i="1" l="1"/>
  <c r="C9" i="1"/>
  <c r="D9" i="1"/>
  <c r="A11" i="1" l="1"/>
  <c r="C10" i="1"/>
  <c r="D10" i="1"/>
  <c r="A12" i="1" l="1"/>
  <c r="C11" i="1"/>
  <c r="D11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C12" i="1"/>
  <c r="D12" i="1"/>
  <c r="F16" i="1" s="1"/>
  <c r="D22" i="1" l="1"/>
  <c r="F26" i="1" s="1"/>
  <c r="D21" i="1"/>
  <c r="D20" i="1"/>
  <c r="D19" i="1"/>
  <c r="D18" i="1"/>
  <c r="D17" i="1"/>
  <c r="D16" i="1"/>
  <c r="D13" i="1"/>
  <c r="D15" i="1"/>
  <c r="D14" i="1"/>
  <c r="F17" i="1"/>
  <c r="D36" i="1" l="1"/>
  <c r="D35" i="1"/>
  <c r="D31" i="1"/>
  <c r="D29" i="1"/>
  <c r="D28" i="1"/>
  <c r="D34" i="1"/>
  <c r="D30" i="1"/>
  <c r="D26" i="1"/>
  <c r="D23" i="1"/>
  <c r="D37" i="1"/>
  <c r="F41" i="1" s="1"/>
  <c r="D33" i="1"/>
  <c r="D32" i="1"/>
  <c r="D24" i="1"/>
  <c r="D27" i="1"/>
  <c r="D25" i="1"/>
  <c r="C21" i="1"/>
  <c r="C20" i="1"/>
  <c r="C15" i="1"/>
  <c r="C13" i="1"/>
  <c r="C19" i="1"/>
  <c r="C17" i="1"/>
  <c r="C14" i="1"/>
  <c r="C18" i="1"/>
  <c r="C16" i="1"/>
  <c r="C22" i="1"/>
  <c r="F27" i="1" s="1"/>
  <c r="F42" i="1" l="1"/>
  <c r="C27" i="1"/>
  <c r="C26" i="1"/>
  <c r="C32" i="1"/>
  <c r="C30" i="1"/>
  <c r="C25" i="1"/>
  <c r="C23" i="1"/>
  <c r="C24" i="1"/>
  <c r="C29" i="1"/>
  <c r="C34" i="1"/>
  <c r="C36" i="1"/>
  <c r="C33" i="1"/>
  <c r="C28" i="1"/>
  <c r="C35" i="1"/>
  <c r="C31" i="1"/>
  <c r="C37" i="1"/>
  <c r="C202" i="1" l="1"/>
  <c r="C178" i="1"/>
  <c r="C154" i="1"/>
  <c r="C130" i="1"/>
  <c r="C106" i="1"/>
  <c r="C82" i="1"/>
  <c r="C58" i="1"/>
  <c r="C201" i="1"/>
  <c r="C177" i="1"/>
  <c r="C153" i="1"/>
  <c r="C129" i="1"/>
  <c r="C105" i="1"/>
  <c r="C81" i="1"/>
  <c r="C57" i="1"/>
  <c r="C149" i="1"/>
  <c r="C148" i="1"/>
  <c r="C76" i="1"/>
  <c r="C99" i="1"/>
  <c r="C122" i="1"/>
  <c r="C144" i="1"/>
  <c r="C48" i="1"/>
  <c r="C142" i="1"/>
  <c r="C117" i="1"/>
  <c r="C164" i="1"/>
  <c r="C91" i="1"/>
  <c r="C185" i="1"/>
  <c r="C89" i="1"/>
  <c r="C183" i="1"/>
  <c r="C131" i="1"/>
  <c r="C200" i="1"/>
  <c r="C176" i="1"/>
  <c r="C152" i="1"/>
  <c r="C128" i="1"/>
  <c r="C104" i="1"/>
  <c r="C80" i="1"/>
  <c r="C56" i="1"/>
  <c r="C150" i="1"/>
  <c r="C102" i="1"/>
  <c r="C54" i="1"/>
  <c r="C173" i="1"/>
  <c r="C101" i="1"/>
  <c r="C53" i="1"/>
  <c r="C172" i="1"/>
  <c r="C100" i="1"/>
  <c r="C123" i="1"/>
  <c r="C74" i="1"/>
  <c r="C168" i="1"/>
  <c r="C94" i="1"/>
  <c r="C165" i="1"/>
  <c r="C92" i="1"/>
  <c r="C163" i="1"/>
  <c r="C67" i="1"/>
  <c r="C162" i="1"/>
  <c r="C161" i="1"/>
  <c r="C41" i="1"/>
  <c r="C112" i="1"/>
  <c r="C158" i="1"/>
  <c r="C108" i="1"/>
  <c r="C199" i="1"/>
  <c r="C175" i="1"/>
  <c r="C151" i="1"/>
  <c r="C127" i="1"/>
  <c r="C103" i="1"/>
  <c r="C79" i="1"/>
  <c r="C55" i="1"/>
  <c r="C174" i="1"/>
  <c r="C126" i="1"/>
  <c r="C78" i="1"/>
  <c r="C197" i="1"/>
  <c r="C125" i="1"/>
  <c r="C77" i="1"/>
  <c r="C124" i="1"/>
  <c r="C52" i="1"/>
  <c r="C147" i="1"/>
  <c r="C51" i="1"/>
  <c r="C98" i="1"/>
  <c r="C192" i="1"/>
  <c r="C96" i="1"/>
  <c r="C118" i="1"/>
  <c r="C116" i="1"/>
  <c r="C90" i="1"/>
  <c r="C137" i="1"/>
  <c r="C136" i="1"/>
  <c r="C135" i="1"/>
  <c r="C134" i="1"/>
  <c r="C157" i="1"/>
  <c r="C198" i="1"/>
  <c r="C72" i="1"/>
  <c r="C46" i="1"/>
  <c r="C141" i="1"/>
  <c r="C187" i="1"/>
  <c r="C42" i="1"/>
  <c r="C63" i="1"/>
  <c r="C181" i="1"/>
  <c r="C180" i="1"/>
  <c r="C60" i="1"/>
  <c r="C196" i="1"/>
  <c r="C47" i="1"/>
  <c r="C69" i="1"/>
  <c r="C68" i="1"/>
  <c r="C87" i="1"/>
  <c r="C38" i="1"/>
  <c r="C179" i="1"/>
  <c r="C195" i="1"/>
  <c r="C171" i="1"/>
  <c r="C75" i="1"/>
  <c r="C120" i="1"/>
  <c r="C189" i="1"/>
  <c r="C93" i="1"/>
  <c r="C139" i="1"/>
  <c r="C64" i="1"/>
  <c r="C111" i="1"/>
  <c r="C62" i="1"/>
  <c r="C109" i="1"/>
  <c r="C156" i="1"/>
  <c r="C194" i="1"/>
  <c r="C170" i="1"/>
  <c r="C146" i="1"/>
  <c r="C50" i="1"/>
  <c r="C40" i="1"/>
  <c r="C39" i="1"/>
  <c r="C86" i="1"/>
  <c r="C84" i="1"/>
  <c r="C83" i="1"/>
  <c r="C193" i="1"/>
  <c r="C169" i="1"/>
  <c r="C145" i="1"/>
  <c r="C121" i="1"/>
  <c r="C97" i="1"/>
  <c r="C73" i="1"/>
  <c r="C49" i="1"/>
  <c r="C188" i="1"/>
  <c r="C115" i="1"/>
  <c r="C114" i="1"/>
  <c r="C113" i="1"/>
  <c r="C184" i="1"/>
  <c r="C107" i="1"/>
  <c r="C155" i="1"/>
  <c r="C191" i="1"/>
  <c r="C167" i="1"/>
  <c r="C143" i="1"/>
  <c r="C119" i="1"/>
  <c r="C95" i="1"/>
  <c r="C71" i="1"/>
  <c r="C45" i="1"/>
  <c r="C140" i="1"/>
  <c r="C186" i="1"/>
  <c r="C66" i="1"/>
  <c r="C65" i="1"/>
  <c r="C88" i="1"/>
  <c r="C159" i="1"/>
  <c r="C110" i="1"/>
  <c r="C133" i="1"/>
  <c r="C190" i="1"/>
  <c r="C166" i="1"/>
  <c r="C70" i="1"/>
  <c r="C44" i="1"/>
  <c r="C43" i="1"/>
  <c r="C138" i="1"/>
  <c r="C160" i="1"/>
  <c r="C182" i="1"/>
  <c r="C85" i="1"/>
  <c r="C61" i="1"/>
  <c r="C132" i="1"/>
  <c r="C59" i="1"/>
</calcChain>
</file>

<file path=xl/sharedStrings.xml><?xml version="1.0" encoding="utf-8"?>
<sst xmlns="http://schemas.openxmlformats.org/spreadsheetml/2006/main" count="24" uniqueCount="24">
  <si>
    <t>T</t>
  </si>
  <si>
    <r>
      <rPr>
        <i/>
        <sz val="11"/>
        <color theme="1"/>
        <rFont val="Times New Roman"/>
        <family val="1"/>
      </rPr>
      <t>T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</si>
  <si>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q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=</t>
    </r>
  </si>
  <si>
    <r>
      <t>r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Symbol"/>
        <family val="1"/>
        <charset val="2"/>
      </rPr>
      <t xml:space="preserve"> =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</si>
  <si>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</si>
  <si>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=</t>
    </r>
  </si>
  <si>
    <t>q</t>
  </si>
  <si>
    <r>
      <t>r</t>
    </r>
    <r>
      <rPr>
        <vertAlign val="subscript"/>
        <sz val="11"/>
        <color theme="1"/>
        <rFont val="Symbol"/>
        <family val="1"/>
        <charset val="2"/>
      </rPr>
      <t>2</t>
    </r>
    <r>
      <rPr>
        <sz val="11"/>
        <color theme="1"/>
        <rFont val="Symbol"/>
        <family val="1"/>
        <charset val="2"/>
      </rPr>
      <t xml:space="preserve"> =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</si>
  <si>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</si>
  <si>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</si>
  <si>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</si>
  <si>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=</t>
    </r>
  </si>
  <si>
    <r>
      <t>r</t>
    </r>
    <r>
      <rPr>
        <vertAlign val="subscript"/>
        <sz val="11"/>
        <color theme="1"/>
        <rFont val="Symbol"/>
        <family val="1"/>
        <charset val="2"/>
      </rPr>
      <t>3</t>
    </r>
    <r>
      <rPr>
        <sz val="11"/>
        <color theme="1"/>
        <rFont val="Symbol"/>
        <family val="1"/>
        <charset val="2"/>
      </rPr>
      <t xml:space="preserve"> =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</si>
  <si>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</si>
  <si>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</si>
  <si>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</si>
  <si>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=</t>
    </r>
  </si>
  <si>
    <r>
      <t>r</t>
    </r>
    <r>
      <rPr>
        <vertAlign val="subscript"/>
        <sz val="11"/>
        <color theme="1"/>
        <rFont val="Symbol"/>
        <family val="1"/>
        <charset val="2"/>
      </rPr>
      <t>4</t>
    </r>
    <r>
      <rPr>
        <sz val="11"/>
        <color theme="1"/>
        <rFont val="Symbol"/>
        <family val="1"/>
        <charset val="2"/>
      </rPr>
      <t xml:space="preserve"> =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</si>
  <si>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</si>
  <si>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</si>
  <si>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</si>
  <si>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=</t>
    </r>
  </si>
  <si>
    <r>
      <t>z</t>
    </r>
    <r>
      <rPr>
        <sz val="11"/>
        <color theme="1"/>
        <rFont val="Times New Roman"/>
        <family val="1"/>
      </rPr>
      <t xml:space="preserve"> [m]</t>
    </r>
  </si>
  <si>
    <r>
      <t>z</t>
    </r>
    <r>
      <rPr>
        <sz val="11"/>
        <color theme="1"/>
        <rFont val="Times New Roman"/>
        <family val="1"/>
      </rPr>
      <t xml:space="preserve"> [km]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</si>
</sst>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bscript"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/>
    </xf>
    <xf numFmtId="1" fontId="0" fillId="2" borderId="0" xfId="0" applyNumberFormat="1" applyFill="1" applyAlignment="1">
      <alignment horizontal="center"/>
    </xf>
    <xf numFmtId="168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68" fontId="0" fillId="3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1" fontId="0" fillId="2" borderId="2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1" fontId="0" fillId="2" borderId="4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1" fontId="0" fillId="2" borderId="6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1" fontId="0" fillId="3" borderId="2" xfId="0" applyNumberForma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1" fontId="0" fillId="3" borderId="4" xfId="0" applyNumberForma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1" fontId="0" fillId="3" borderId="6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  <xf numFmtId="168" fontId="0" fillId="4" borderId="0" xfId="0" applyNumberForma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11" fontId="0" fillId="4" borderId="2" xfId="0" applyNumberForma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1" fontId="0" fillId="4" borderId="4" xfId="0" applyNumberForma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1" fontId="0" fillId="4" borderId="6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1" fontId="0" fillId="5" borderId="2" xfId="0" applyNumberForma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1" fontId="0" fillId="5" borderId="4" xfId="0" applyNumberForma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11" fontId="0" fillId="5" borderId="6" xfId="0" applyNumberFormat="1" applyFill="1" applyBorder="1" applyAlignment="1">
      <alignment horizontal="center"/>
    </xf>
    <xf numFmtId="1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Data!$C$2:$C$202</c:f>
              <c:numCache>
                <c:formatCode>0</c:formatCode>
                <c:ptCount val="201"/>
                <c:pt idx="0">
                  <c:v>300</c:v>
                </c:pt>
                <c:pt idx="1">
                  <c:v>323.45</c:v>
                </c:pt>
                <c:pt idx="2">
                  <c:v>345.8</c:v>
                </c:pt>
                <c:pt idx="3">
                  <c:v>367.05</c:v>
                </c:pt>
                <c:pt idx="4">
                  <c:v>387.2</c:v>
                </c:pt>
                <c:pt idx="5">
                  <c:v>406.25</c:v>
                </c:pt>
                <c:pt idx="6">
                  <c:v>424.2</c:v>
                </c:pt>
                <c:pt idx="7">
                  <c:v>441.05</c:v>
                </c:pt>
                <c:pt idx="8">
                  <c:v>456.8</c:v>
                </c:pt>
                <c:pt idx="9">
                  <c:v>471.45</c:v>
                </c:pt>
                <c:pt idx="10">
                  <c:v>485</c:v>
                </c:pt>
                <c:pt idx="11">
                  <c:v>498.39583333333331</c:v>
                </c:pt>
                <c:pt idx="12">
                  <c:v>511.5</c:v>
                </c:pt>
                <c:pt idx="13">
                  <c:v>524.31249999999989</c:v>
                </c:pt>
                <c:pt idx="14">
                  <c:v>536.83333333333326</c:v>
                </c:pt>
                <c:pt idx="15">
                  <c:v>549.0625</c:v>
                </c:pt>
                <c:pt idx="16">
                  <c:v>560.99999999999989</c:v>
                </c:pt>
                <c:pt idx="17">
                  <c:v>572.64583333333326</c:v>
                </c:pt>
                <c:pt idx="18">
                  <c:v>584</c:v>
                </c:pt>
                <c:pt idx="19">
                  <c:v>595.06249999999989</c:v>
                </c:pt>
                <c:pt idx="20">
                  <c:v>605.83333333333326</c:v>
                </c:pt>
                <c:pt idx="21">
                  <c:v>617.88809523809516</c:v>
                </c:pt>
                <c:pt idx="22">
                  <c:v>629.76666666666654</c:v>
                </c:pt>
                <c:pt idx="23">
                  <c:v>641.4690476190475</c:v>
                </c:pt>
                <c:pt idx="24">
                  <c:v>652.99523809523805</c:v>
                </c:pt>
                <c:pt idx="25">
                  <c:v>664.34523809523796</c:v>
                </c:pt>
                <c:pt idx="26">
                  <c:v>675.51904761904746</c:v>
                </c:pt>
                <c:pt idx="27">
                  <c:v>686.51666666666665</c:v>
                </c:pt>
                <c:pt idx="28">
                  <c:v>697.33809523809509</c:v>
                </c:pt>
                <c:pt idx="29">
                  <c:v>707.98333333333323</c:v>
                </c:pt>
                <c:pt idx="30">
                  <c:v>718.45238095238096</c:v>
                </c:pt>
                <c:pt idx="31">
                  <c:v>728.74523809523805</c:v>
                </c:pt>
                <c:pt idx="32">
                  <c:v>738.86190476190461</c:v>
                </c:pt>
                <c:pt idx="33">
                  <c:v>748.80238095238087</c:v>
                </c:pt>
                <c:pt idx="34">
                  <c:v>758.56666666666661</c:v>
                </c:pt>
                <c:pt idx="35">
                  <c:v>768.15476190476181</c:v>
                </c:pt>
                <c:pt idx="36">
                  <c:v>774.587019969278</c:v>
                </c:pt>
                <c:pt idx="37">
                  <c:v>781.01282642089097</c:v>
                </c:pt>
                <c:pt idx="38">
                  <c:v>787.43218125960061</c:v>
                </c:pt>
                <c:pt idx="39">
                  <c:v>793.84508448540703</c:v>
                </c:pt>
                <c:pt idx="40">
                  <c:v>800.25153609831034</c:v>
                </c:pt>
                <c:pt idx="41">
                  <c:v>806.65153609831032</c:v>
                </c:pt>
                <c:pt idx="42">
                  <c:v>813.04508448540696</c:v>
                </c:pt>
                <c:pt idx="43">
                  <c:v>819.43218125960061</c:v>
                </c:pt>
                <c:pt idx="44">
                  <c:v>825.81282642089081</c:v>
                </c:pt>
                <c:pt idx="45">
                  <c:v>832.18701996927803</c:v>
                </c:pt>
                <c:pt idx="46">
                  <c:v>838.55476190476179</c:v>
                </c:pt>
                <c:pt idx="47">
                  <c:v>844.91605222734245</c:v>
                </c:pt>
                <c:pt idx="48">
                  <c:v>851.27089093702</c:v>
                </c:pt>
                <c:pt idx="49">
                  <c:v>857.6192780337941</c:v>
                </c:pt>
                <c:pt idx="50">
                  <c:v>863.96121351766499</c:v>
                </c:pt>
                <c:pt idx="51">
                  <c:v>870.29669738863288</c:v>
                </c:pt>
                <c:pt idx="52">
                  <c:v>876.62572964669732</c:v>
                </c:pt>
                <c:pt idx="53">
                  <c:v>882.94831029185866</c:v>
                </c:pt>
                <c:pt idx="54">
                  <c:v>889.26443932411678</c:v>
                </c:pt>
                <c:pt idx="55">
                  <c:v>895.57411674347156</c:v>
                </c:pt>
                <c:pt idx="56">
                  <c:v>901.87734254992313</c:v>
                </c:pt>
                <c:pt idx="57">
                  <c:v>908.17411674347159</c:v>
                </c:pt>
                <c:pt idx="58">
                  <c:v>914.4644393241166</c:v>
                </c:pt>
                <c:pt idx="59">
                  <c:v>920.74831029185862</c:v>
                </c:pt>
                <c:pt idx="60">
                  <c:v>927.0257296466973</c:v>
                </c:pt>
                <c:pt idx="61">
                  <c:v>933.29669738863277</c:v>
                </c:pt>
                <c:pt idx="62">
                  <c:v>939.56121351766512</c:v>
                </c:pt>
                <c:pt idx="63">
                  <c:v>945.81927803379415</c:v>
                </c:pt>
                <c:pt idx="64">
                  <c:v>952.07089093701984</c:v>
                </c:pt>
                <c:pt idx="65">
                  <c:v>958.31605222734254</c:v>
                </c:pt>
                <c:pt idx="66">
                  <c:v>964.5547619047619</c:v>
                </c:pt>
                <c:pt idx="67">
                  <c:v>970.78701996927794</c:v>
                </c:pt>
                <c:pt idx="68">
                  <c:v>977.01282642089097</c:v>
                </c:pt>
                <c:pt idx="69">
                  <c:v>983.23218125960057</c:v>
                </c:pt>
                <c:pt idx="70">
                  <c:v>989.44508448540705</c:v>
                </c:pt>
                <c:pt idx="71">
                  <c:v>995.65153609831032</c:v>
                </c:pt>
                <c:pt idx="72">
                  <c:v>1001.8515360983101</c:v>
                </c:pt>
                <c:pt idx="73">
                  <c:v>1008.045084485407</c:v>
                </c:pt>
                <c:pt idx="74">
                  <c:v>1014.2321812596005</c:v>
                </c:pt>
                <c:pt idx="75">
                  <c:v>1020.4128264208908</c:v>
                </c:pt>
                <c:pt idx="76">
                  <c:v>1026.5870199692779</c:v>
                </c:pt>
                <c:pt idx="77">
                  <c:v>1032.7547619047618</c:v>
                </c:pt>
                <c:pt idx="78">
                  <c:v>1038.9160522273423</c:v>
                </c:pt>
                <c:pt idx="79">
                  <c:v>1045.0708909370198</c:v>
                </c:pt>
                <c:pt idx="80">
                  <c:v>1051.2192780337939</c:v>
                </c:pt>
                <c:pt idx="81">
                  <c:v>1057.361213517665</c:v>
                </c:pt>
                <c:pt idx="82">
                  <c:v>1063.4966973886328</c:v>
                </c:pt>
                <c:pt idx="83">
                  <c:v>1069.6257296466972</c:v>
                </c:pt>
                <c:pt idx="84">
                  <c:v>1075.7483102918586</c:v>
                </c:pt>
                <c:pt idx="85">
                  <c:v>1081.8644393241168</c:v>
                </c:pt>
                <c:pt idx="86">
                  <c:v>1087.9741167434715</c:v>
                </c:pt>
                <c:pt idx="87">
                  <c:v>1094.0773425499231</c:v>
                </c:pt>
                <c:pt idx="88">
                  <c:v>1100.1741167434716</c:v>
                </c:pt>
                <c:pt idx="89">
                  <c:v>1106.2644393241167</c:v>
                </c:pt>
                <c:pt idx="90">
                  <c:v>1112.3483102918585</c:v>
                </c:pt>
                <c:pt idx="91">
                  <c:v>1118.4257296466974</c:v>
                </c:pt>
                <c:pt idx="92">
                  <c:v>1124.4966973886328</c:v>
                </c:pt>
                <c:pt idx="93">
                  <c:v>1130.561213517665</c:v>
                </c:pt>
                <c:pt idx="94">
                  <c:v>1136.6192780337942</c:v>
                </c:pt>
                <c:pt idx="95">
                  <c:v>1142.67089093702</c:v>
                </c:pt>
                <c:pt idx="96">
                  <c:v>1148.7160522273425</c:v>
                </c:pt>
                <c:pt idx="97">
                  <c:v>1154.7547619047621</c:v>
                </c:pt>
                <c:pt idx="98">
                  <c:v>1160.7870199692779</c:v>
                </c:pt>
                <c:pt idx="99">
                  <c:v>1166.8128264208908</c:v>
                </c:pt>
                <c:pt idx="100">
                  <c:v>1172.8321812596007</c:v>
                </c:pt>
                <c:pt idx="101">
                  <c:v>1178.8450844854069</c:v>
                </c:pt>
                <c:pt idx="102">
                  <c:v>1184.8515360983101</c:v>
                </c:pt>
                <c:pt idx="103">
                  <c:v>1190.8515360983104</c:v>
                </c:pt>
                <c:pt idx="104">
                  <c:v>1196.8450844854069</c:v>
                </c:pt>
                <c:pt idx="105">
                  <c:v>1202.8321812596005</c:v>
                </c:pt>
                <c:pt idx="106">
                  <c:v>1208.8128264208908</c:v>
                </c:pt>
                <c:pt idx="107">
                  <c:v>1214.7870199692779</c:v>
                </c:pt>
                <c:pt idx="108">
                  <c:v>1220.7547619047618</c:v>
                </c:pt>
                <c:pt idx="109">
                  <c:v>1226.7160522273425</c:v>
                </c:pt>
                <c:pt idx="110">
                  <c:v>1232.67089093702</c:v>
                </c:pt>
                <c:pt idx="111">
                  <c:v>1238.619278033794</c:v>
                </c:pt>
                <c:pt idx="112">
                  <c:v>1244.561213517665</c:v>
                </c:pt>
                <c:pt idx="113">
                  <c:v>1250.4966973886328</c:v>
                </c:pt>
                <c:pt idx="114">
                  <c:v>1256.4257296466972</c:v>
                </c:pt>
                <c:pt idx="115">
                  <c:v>1262.3483102918585</c:v>
                </c:pt>
                <c:pt idx="116">
                  <c:v>1268.2644393241167</c:v>
                </c:pt>
                <c:pt idx="117">
                  <c:v>1274.1741167434714</c:v>
                </c:pt>
                <c:pt idx="118">
                  <c:v>1280.0773425499231</c:v>
                </c:pt>
                <c:pt idx="119">
                  <c:v>1285.9741167434715</c:v>
                </c:pt>
                <c:pt idx="120">
                  <c:v>1291.8644393241166</c:v>
                </c:pt>
                <c:pt idx="121">
                  <c:v>1297.7483102918586</c:v>
                </c:pt>
                <c:pt idx="122">
                  <c:v>1303.6257296466974</c:v>
                </c:pt>
                <c:pt idx="123">
                  <c:v>1309.4966973886328</c:v>
                </c:pt>
                <c:pt idx="124">
                  <c:v>1315.3612135176652</c:v>
                </c:pt>
                <c:pt idx="125">
                  <c:v>1321.2192780337941</c:v>
                </c:pt>
                <c:pt idx="126">
                  <c:v>1327.0708909370198</c:v>
                </c:pt>
                <c:pt idx="127">
                  <c:v>1332.9160522273423</c:v>
                </c:pt>
                <c:pt idx="128">
                  <c:v>1338.7547619047621</c:v>
                </c:pt>
                <c:pt idx="129">
                  <c:v>1344.5870199692779</c:v>
                </c:pt>
                <c:pt idx="130">
                  <c:v>1350.4128264208907</c:v>
                </c:pt>
                <c:pt idx="131">
                  <c:v>1356.2321812596008</c:v>
                </c:pt>
                <c:pt idx="132">
                  <c:v>1362.045084485407</c:v>
                </c:pt>
                <c:pt idx="133">
                  <c:v>1367.8515360983101</c:v>
                </c:pt>
                <c:pt idx="134">
                  <c:v>1373.6515360983101</c:v>
                </c:pt>
                <c:pt idx="135">
                  <c:v>1379.4450844854071</c:v>
                </c:pt>
                <c:pt idx="136">
                  <c:v>1385.2321812596003</c:v>
                </c:pt>
                <c:pt idx="137">
                  <c:v>1391.0128264208909</c:v>
                </c:pt>
                <c:pt idx="138">
                  <c:v>1396.7870199692779</c:v>
                </c:pt>
                <c:pt idx="139">
                  <c:v>1402.5547619047618</c:v>
                </c:pt>
                <c:pt idx="140">
                  <c:v>1408.3160522273424</c:v>
                </c:pt>
                <c:pt idx="141">
                  <c:v>1414.0708909370201</c:v>
                </c:pt>
                <c:pt idx="142">
                  <c:v>1419.819278033794</c:v>
                </c:pt>
                <c:pt idx="143">
                  <c:v>1425.561213517665</c:v>
                </c:pt>
                <c:pt idx="144">
                  <c:v>1431.2966973886328</c:v>
                </c:pt>
                <c:pt idx="145">
                  <c:v>1437.0257296466973</c:v>
                </c:pt>
                <c:pt idx="146">
                  <c:v>1442.7483102918586</c:v>
                </c:pt>
                <c:pt idx="147">
                  <c:v>1448.4644393241167</c:v>
                </c:pt>
                <c:pt idx="148">
                  <c:v>1454.1741167434714</c:v>
                </c:pt>
                <c:pt idx="149">
                  <c:v>1459.8773425499232</c:v>
                </c:pt>
                <c:pt idx="150">
                  <c:v>1465.5741167434717</c:v>
                </c:pt>
                <c:pt idx="151">
                  <c:v>1471.2644393241167</c:v>
                </c:pt>
                <c:pt idx="152">
                  <c:v>1476.9483102918587</c:v>
                </c:pt>
                <c:pt idx="153">
                  <c:v>1482.6257296466974</c:v>
                </c:pt>
                <c:pt idx="154">
                  <c:v>1488.2966973886328</c:v>
                </c:pt>
                <c:pt idx="155">
                  <c:v>1493.9612135176651</c:v>
                </c:pt>
                <c:pt idx="156">
                  <c:v>1499.619278033794</c:v>
                </c:pt>
                <c:pt idx="157">
                  <c:v>1505.2708909370199</c:v>
                </c:pt>
                <c:pt idx="158">
                  <c:v>1510.9160522273426</c:v>
                </c:pt>
                <c:pt idx="159">
                  <c:v>1516.5547619047618</c:v>
                </c:pt>
                <c:pt idx="160">
                  <c:v>1522.187019969278</c:v>
                </c:pt>
                <c:pt idx="161">
                  <c:v>1527.812826420891</c:v>
                </c:pt>
                <c:pt idx="162">
                  <c:v>1533.4321812596004</c:v>
                </c:pt>
                <c:pt idx="163">
                  <c:v>1539.045084485407</c:v>
                </c:pt>
                <c:pt idx="164">
                  <c:v>1544.6515360983103</c:v>
                </c:pt>
                <c:pt idx="165">
                  <c:v>1550.2515360983102</c:v>
                </c:pt>
                <c:pt idx="166">
                  <c:v>1555.8450844854069</c:v>
                </c:pt>
                <c:pt idx="167">
                  <c:v>1561.4321812596004</c:v>
                </c:pt>
                <c:pt idx="168">
                  <c:v>1567.0128264208909</c:v>
                </c:pt>
                <c:pt idx="169">
                  <c:v>1572.5870199692781</c:v>
                </c:pt>
                <c:pt idx="170">
                  <c:v>1578.1547619047617</c:v>
                </c:pt>
                <c:pt idx="171">
                  <c:v>1583.7160522273425</c:v>
                </c:pt>
                <c:pt idx="172">
                  <c:v>1589.2708909370199</c:v>
                </c:pt>
                <c:pt idx="173">
                  <c:v>1594.819278033794</c:v>
                </c:pt>
                <c:pt idx="174">
                  <c:v>1600.361213517665</c:v>
                </c:pt>
                <c:pt idx="175">
                  <c:v>1605.8966973886329</c:v>
                </c:pt>
                <c:pt idx="176">
                  <c:v>1611.4257296466972</c:v>
                </c:pt>
                <c:pt idx="177">
                  <c:v>1616.9483102918587</c:v>
                </c:pt>
                <c:pt idx="178">
                  <c:v>1622.4644393241167</c:v>
                </c:pt>
                <c:pt idx="179">
                  <c:v>1627.9741167434715</c:v>
                </c:pt>
                <c:pt idx="180">
                  <c:v>1633.4773425499232</c:v>
                </c:pt>
                <c:pt idx="181">
                  <c:v>1638.9741167434713</c:v>
                </c:pt>
                <c:pt idx="182">
                  <c:v>1644.4644393241167</c:v>
                </c:pt>
                <c:pt idx="183">
                  <c:v>1649.9483102918587</c:v>
                </c:pt>
                <c:pt idx="184">
                  <c:v>1655.4257296466972</c:v>
                </c:pt>
                <c:pt idx="185">
                  <c:v>1660.8966973886327</c:v>
                </c:pt>
                <c:pt idx="186">
                  <c:v>1666.3612135176652</c:v>
                </c:pt>
                <c:pt idx="187">
                  <c:v>1671.819278033794</c:v>
                </c:pt>
                <c:pt idx="188">
                  <c:v>1677.2708909370199</c:v>
                </c:pt>
                <c:pt idx="189">
                  <c:v>1682.7160522273425</c:v>
                </c:pt>
                <c:pt idx="190">
                  <c:v>1688.1547619047617</c:v>
                </c:pt>
                <c:pt idx="191">
                  <c:v>1693.5870199692779</c:v>
                </c:pt>
                <c:pt idx="192">
                  <c:v>1699.0128264208909</c:v>
                </c:pt>
                <c:pt idx="193">
                  <c:v>1704.4321812596004</c:v>
                </c:pt>
                <c:pt idx="194">
                  <c:v>1709.8450844854069</c:v>
                </c:pt>
                <c:pt idx="195">
                  <c:v>1715.25153609831</c:v>
                </c:pt>
                <c:pt idx="196">
                  <c:v>1720.6515360983101</c:v>
                </c:pt>
                <c:pt idx="197">
                  <c:v>1726.045084485407</c:v>
                </c:pt>
                <c:pt idx="198">
                  <c:v>1731.4321812596004</c:v>
                </c:pt>
                <c:pt idx="199">
                  <c:v>1736.8128264208908</c:v>
                </c:pt>
                <c:pt idx="200">
                  <c:v>1742.187019969278</c:v>
                </c:pt>
              </c:numCache>
            </c:numRef>
          </c:xVal>
          <c:yVal>
            <c:numRef>
              <c:f>Data!$B$2:$B$202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08064"/>
        <c:axId val="45208640"/>
      </c:scatterChart>
      <c:valAx>
        <c:axId val="45208064"/>
        <c:scaling>
          <c:orientation val="minMax"/>
          <c:max val="2000"/>
        </c:scaling>
        <c:delete val="0"/>
        <c:axPos val="t"/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45208640"/>
        <c:crosses val="autoZero"/>
        <c:crossBetween val="midCat"/>
      </c:valAx>
      <c:valAx>
        <c:axId val="45208640"/>
        <c:scaling>
          <c:orientation val="maxMin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452080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82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0</xdr:row>
          <xdr:rowOff>190500</xdr:rowOff>
        </xdr:from>
        <xdr:to>
          <xdr:col>11</xdr:col>
          <xdr:colOff>552450</xdr:colOff>
          <xdr:row>5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61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0.05568</cdr:x>
      <cdr:y>0.92162</cdr:y>
    </cdr:from>
    <cdr:to>
      <cdr:x>0.11867</cdr:x>
      <cdr:y>0.96899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8118" y="5599863"/>
          <a:ext cx="586154" cy="287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it-IT" sz="1100">
              <a:latin typeface="Times New Roman" panose="02020603050405020304" pitchFamily="18" charset="0"/>
              <a:cs typeface="Times New Roman" panose="02020603050405020304" pitchFamily="18" charset="0"/>
            </a:rPr>
            <a:t> [km]</a:t>
          </a:r>
        </a:p>
      </cdr:txBody>
    </cdr:sp>
  </cdr:relSizeAnchor>
  <cdr:relSizeAnchor xmlns:cdr="http://schemas.openxmlformats.org/drawingml/2006/chartDrawing">
    <cdr:from>
      <cdr:x>0.89539</cdr:x>
      <cdr:y>0.07407</cdr:y>
    </cdr:from>
    <cdr:to>
      <cdr:x>0.96175</cdr:x>
      <cdr:y>0.12489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331758" y="450082"/>
          <a:ext cx="617555" cy="308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 i="1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it-IT" sz="1100" i="0">
              <a:latin typeface="Times New Roman" panose="02020603050405020304" pitchFamily="18" charset="0"/>
              <a:cs typeface="Times New Roman" panose="02020603050405020304" pitchFamily="18" charset="0"/>
            </a:rPr>
            <a:t> [K]</a:t>
          </a:r>
          <a:endParaRPr lang="it-IT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59"/>
  <sheetViews>
    <sheetView tabSelected="1" workbookViewId="0">
      <selection activeCell="I9" sqref="I9"/>
    </sheetView>
  </sheetViews>
  <sheetFormatPr defaultRowHeight="15" x14ac:dyDescent="0.25"/>
  <cols>
    <col min="1" max="3" width="9.140625" style="1"/>
    <col min="4" max="4" width="9.7109375" style="1" customWidth="1"/>
    <col min="5" max="7" width="9.140625" style="1"/>
  </cols>
  <sheetData>
    <row r="1" spans="1:6" ht="17.25" thickBot="1" x14ac:dyDescent="0.35">
      <c r="A1" s="3" t="s">
        <v>22</v>
      </c>
      <c r="B1" s="3" t="s">
        <v>23</v>
      </c>
      <c r="C1" s="3" t="s">
        <v>0</v>
      </c>
      <c r="D1" s="3" t="s">
        <v>6</v>
      </c>
      <c r="E1" s="5" t="s">
        <v>1</v>
      </c>
      <c r="F1" s="1">
        <v>300</v>
      </c>
    </row>
    <row r="2" spans="1:6" ht="16.5" x14ac:dyDescent="0.3">
      <c r="A2" s="4">
        <v>0</v>
      </c>
      <c r="B2" s="4">
        <f>A2/1000</f>
        <v>0</v>
      </c>
      <c r="C2" s="6">
        <f>$F$1+($F$2/$F$4)*A2-($F$3*$F$5/(2*$F$4))*A2*A2</f>
        <v>300</v>
      </c>
      <c r="D2" s="7">
        <f>-$F$2+$F$3*$F$5*A2</f>
        <v>-0.06</v>
      </c>
      <c r="E2" s="13" t="s">
        <v>2</v>
      </c>
      <c r="F2" s="14">
        <v>0.06</v>
      </c>
    </row>
    <row r="3" spans="1:6" ht="16.5" x14ac:dyDescent="0.3">
      <c r="A3" s="4">
        <f>A2+1000</f>
        <v>1000</v>
      </c>
      <c r="B3" s="4">
        <f t="shared" ref="B3:B66" si="0">A3/1000</f>
        <v>1</v>
      </c>
      <c r="C3" s="6">
        <f>$F$1+($F$2/$F$4)*A3-($F$3*$F$5/(2*$F$4))*A3*A3</f>
        <v>323.45</v>
      </c>
      <c r="D3" s="7">
        <f>-$F$2+$F$3*$F$5*A3</f>
        <v>-5.7249999999999995E-2</v>
      </c>
      <c r="E3" s="15" t="s">
        <v>3</v>
      </c>
      <c r="F3" s="16">
        <v>2700000</v>
      </c>
    </row>
    <row r="4" spans="1:6" ht="16.5" x14ac:dyDescent="0.3">
      <c r="A4" s="4">
        <f t="shared" ref="A4:A67" si="1">A3+1000</f>
        <v>2000</v>
      </c>
      <c r="B4" s="4">
        <f t="shared" si="0"/>
        <v>2</v>
      </c>
      <c r="C4" s="6">
        <f>$F$1+($F$2/$F$4)*A4-($F$3*$F$5/(2*$F$4))*A4*A4</f>
        <v>345.8</v>
      </c>
      <c r="D4" s="7">
        <f>-$F$2+$F$3*$F$5*A4</f>
        <v>-5.45E-2</v>
      </c>
      <c r="E4" s="17" t="s">
        <v>4</v>
      </c>
      <c r="F4" s="18">
        <v>2.5</v>
      </c>
    </row>
    <row r="5" spans="1:6" ht="17.25" thickBot="1" x14ac:dyDescent="0.35">
      <c r="A5" s="4">
        <f t="shared" si="1"/>
        <v>3000</v>
      </c>
      <c r="B5" s="4">
        <f t="shared" si="0"/>
        <v>3</v>
      </c>
      <c r="C5" s="6">
        <f>$F$1+($F$2/$F$4)*A5-($F$3*$F$5/(2*$F$4))*A5*A5</f>
        <v>367.05</v>
      </c>
      <c r="D5" s="7">
        <f>-$F$2+$F$3*$F$5*A5</f>
        <v>-5.1749999999999997E-2</v>
      </c>
      <c r="E5" s="19" t="s">
        <v>5</v>
      </c>
      <c r="F5" s="20">
        <f>0.00000275/F3</f>
        <v>1.0185185185185184E-12</v>
      </c>
    </row>
    <row r="6" spans="1:6" x14ac:dyDescent="0.25">
      <c r="A6" s="4">
        <f t="shared" si="1"/>
        <v>4000</v>
      </c>
      <c r="B6" s="4">
        <f t="shared" si="0"/>
        <v>4</v>
      </c>
      <c r="C6" s="6">
        <f>$F$1+($F$2/$F$4)*A6-($F$3*$F$5/(2*$F$4))*A6*A6</f>
        <v>387.2</v>
      </c>
      <c r="D6" s="7">
        <f>-$F$2+$F$3*$F$5*A6</f>
        <v>-4.9000000000000002E-2</v>
      </c>
      <c r="E6" s="11"/>
      <c r="F6" s="12"/>
    </row>
    <row r="7" spans="1:6" x14ac:dyDescent="0.25">
      <c r="A7" s="4">
        <f t="shared" si="1"/>
        <v>5000</v>
      </c>
      <c r="B7" s="4">
        <f t="shared" si="0"/>
        <v>5</v>
      </c>
      <c r="C7" s="6">
        <f>$F$1+($F$2/$F$4)*A7-($F$3*$F$5/(2*$F$4))*A7*A7</f>
        <v>406.25</v>
      </c>
      <c r="D7" s="7">
        <f>-$F$2+$F$3*$F$5*A7</f>
        <v>-4.6249999999999999E-2</v>
      </c>
      <c r="E7" s="11"/>
      <c r="F7" s="12"/>
    </row>
    <row r="8" spans="1:6" x14ac:dyDescent="0.25">
      <c r="A8" s="4">
        <f t="shared" si="1"/>
        <v>6000</v>
      </c>
      <c r="B8" s="4">
        <f t="shared" si="0"/>
        <v>6</v>
      </c>
      <c r="C8" s="6">
        <f>$F$1+($F$2/$F$4)*A8-($F$3*$F$5/(2*$F$4))*A8*A8</f>
        <v>424.2</v>
      </c>
      <c r="D8" s="7">
        <f>-$F$2+$F$3*$F$5*A8</f>
        <v>-4.3499999999999997E-2</v>
      </c>
      <c r="E8" s="11"/>
      <c r="F8" s="12"/>
    </row>
    <row r="9" spans="1:6" x14ac:dyDescent="0.25">
      <c r="A9" s="4">
        <f t="shared" si="1"/>
        <v>7000</v>
      </c>
      <c r="B9" s="4">
        <f t="shared" si="0"/>
        <v>7</v>
      </c>
      <c r="C9" s="6">
        <f>$F$1+($F$2/$F$4)*A9-($F$3*$F$5/(2*$F$4))*A9*A9</f>
        <v>441.05</v>
      </c>
      <c r="D9" s="7">
        <f>-$F$2+$F$3*$F$5*A9</f>
        <v>-4.0750000000000001E-2</v>
      </c>
      <c r="E9" s="11"/>
      <c r="F9" s="12"/>
    </row>
    <row r="10" spans="1:6" x14ac:dyDescent="0.25">
      <c r="A10" s="4">
        <f t="shared" si="1"/>
        <v>8000</v>
      </c>
      <c r="B10" s="4">
        <f t="shared" si="0"/>
        <v>8</v>
      </c>
      <c r="C10" s="6">
        <f>$F$1+($F$2/$F$4)*A10-($F$3*$F$5/(2*$F$4))*A10*A10</f>
        <v>456.8</v>
      </c>
      <c r="D10" s="7">
        <f>-$F$2+$F$3*$F$5*A10</f>
        <v>-3.8000000000000006E-2</v>
      </c>
      <c r="E10" s="11"/>
      <c r="F10" s="12"/>
    </row>
    <row r="11" spans="1:6" x14ac:dyDescent="0.25">
      <c r="A11" s="4">
        <f t="shared" si="1"/>
        <v>9000</v>
      </c>
      <c r="B11" s="4">
        <f t="shared" si="0"/>
        <v>9</v>
      </c>
      <c r="C11" s="6">
        <f>$F$1+($F$2/$F$4)*A11-($F$3*$F$5/(2*$F$4))*A11*A11</f>
        <v>471.45</v>
      </c>
      <c r="D11" s="7">
        <f>-$F$2+$F$3*$F$5*A11</f>
        <v>-3.5250000000000004E-2</v>
      </c>
      <c r="E11" s="11"/>
      <c r="F11" s="12"/>
    </row>
    <row r="12" spans="1:6" ht="15.75" thickBot="1" x14ac:dyDescent="0.3">
      <c r="A12" s="4">
        <f t="shared" si="1"/>
        <v>10000</v>
      </c>
      <c r="B12" s="4">
        <f t="shared" si="0"/>
        <v>10</v>
      </c>
      <c r="C12" s="6">
        <f>$F$1+($F$2/$F$4)*A12-($F$3*$F$5/(2*$F$4))*A12*A12</f>
        <v>485</v>
      </c>
      <c r="D12" s="7">
        <f>-$F$2+$F$3*$F$5*A12</f>
        <v>-3.2500000000000001E-2</v>
      </c>
      <c r="E12" s="11"/>
      <c r="F12" s="12"/>
    </row>
    <row r="13" spans="1:6" ht="16.5" x14ac:dyDescent="0.3">
      <c r="A13" s="8">
        <f t="shared" si="1"/>
        <v>11000</v>
      </c>
      <c r="B13" s="8">
        <f t="shared" si="0"/>
        <v>11</v>
      </c>
      <c r="C13" s="9">
        <f>$F$17+$F$16*A13-($F$13*$F$15/$F$14)*A13^2/2</f>
        <v>498.39583333333331</v>
      </c>
      <c r="D13" s="10">
        <f>-$F$14*$F$16+$F$13*$F$15*A13</f>
        <v>-3.1800000000000002E-2</v>
      </c>
      <c r="E13" s="21" t="s">
        <v>7</v>
      </c>
      <c r="F13" s="22">
        <v>2800000</v>
      </c>
    </row>
    <row r="14" spans="1:6" ht="16.5" x14ac:dyDescent="0.3">
      <c r="A14" s="8">
        <f t="shared" si="1"/>
        <v>12000</v>
      </c>
      <c r="B14" s="8">
        <f t="shared" si="0"/>
        <v>12</v>
      </c>
      <c r="C14" s="9">
        <f>$F$17+$F$16*A14-($F$13*$F$15/$F$14)*A14^2/2</f>
        <v>511.5</v>
      </c>
      <c r="D14" s="10">
        <f>-$F$14*$F$16+$F$13*$F$15*A14</f>
        <v>-3.1100000000000003E-2</v>
      </c>
      <c r="E14" s="23" t="s">
        <v>8</v>
      </c>
      <c r="F14" s="24">
        <v>2.4</v>
      </c>
    </row>
    <row r="15" spans="1:6" ht="16.5" x14ac:dyDescent="0.3">
      <c r="A15" s="8">
        <f t="shared" si="1"/>
        <v>13000</v>
      </c>
      <c r="B15" s="8">
        <f t="shared" si="0"/>
        <v>13</v>
      </c>
      <c r="C15" s="9">
        <f>$F$17+$F$16*A15-($F$13*$F$15/$F$14)*A15^2/2</f>
        <v>524.31249999999989</v>
      </c>
      <c r="D15" s="10">
        <f>-$F$14*$F$16+$F$13*$F$15*A15</f>
        <v>-3.04E-2</v>
      </c>
      <c r="E15" s="23" t="s">
        <v>9</v>
      </c>
      <c r="F15" s="25">
        <f>0.0000007/F13</f>
        <v>2.4999999999999999E-13</v>
      </c>
    </row>
    <row r="16" spans="1:6" ht="16.5" x14ac:dyDescent="0.3">
      <c r="A16" s="8">
        <f t="shared" si="1"/>
        <v>14000</v>
      </c>
      <c r="B16" s="8">
        <f t="shared" si="0"/>
        <v>14</v>
      </c>
      <c r="C16" s="9">
        <f>$F$17+$F$16*A16-($F$13*$F$15/$F$14)*A16^2/2</f>
        <v>536.83333333333326</v>
      </c>
      <c r="D16" s="10">
        <f>-$F$14*$F$16+$F$13*$F$15*A16</f>
        <v>-2.9700000000000001E-2</v>
      </c>
      <c r="E16" s="23" t="s">
        <v>11</v>
      </c>
      <c r="F16" s="25">
        <f>-(D12-A12*F13*F15)/F14</f>
        <v>1.6458333333333335E-2</v>
      </c>
    </row>
    <row r="17" spans="1:6" ht="17.25" thickBot="1" x14ac:dyDescent="0.35">
      <c r="A17" s="8">
        <f t="shared" si="1"/>
        <v>15000</v>
      </c>
      <c r="B17" s="8">
        <f t="shared" si="0"/>
        <v>15</v>
      </c>
      <c r="C17" s="9">
        <f>$F$17+$F$16*A17-($F$13*$F$15/$F$14)*A17^2/2</f>
        <v>549.0625</v>
      </c>
      <c r="D17" s="10">
        <f>-$F$14*$F$16+$F$13*$F$15*A17</f>
        <v>-2.9000000000000001E-2</v>
      </c>
      <c r="E17" s="26" t="s">
        <v>10</v>
      </c>
      <c r="F17" s="27">
        <f>C12-F16*A12+(F13*F15/F14)*A12^2/2</f>
        <v>334.99999999999994</v>
      </c>
    </row>
    <row r="18" spans="1:6" x14ac:dyDescent="0.25">
      <c r="A18" s="8">
        <f t="shared" si="1"/>
        <v>16000</v>
      </c>
      <c r="B18" s="8">
        <f t="shared" si="0"/>
        <v>16</v>
      </c>
      <c r="C18" s="9">
        <f>$F$17+$F$16*A18-($F$13*$F$15/$F$14)*A18^2/2</f>
        <v>560.99999999999989</v>
      </c>
      <c r="D18" s="10">
        <f>-$F$14*$F$16+$F$13*$F$15*A18</f>
        <v>-2.8299999999999999E-2</v>
      </c>
      <c r="E18" s="28"/>
      <c r="F18" s="29"/>
    </row>
    <row r="19" spans="1:6" x14ac:dyDescent="0.25">
      <c r="A19" s="8">
        <f t="shared" si="1"/>
        <v>17000</v>
      </c>
      <c r="B19" s="8">
        <f t="shared" si="0"/>
        <v>17</v>
      </c>
      <c r="C19" s="9">
        <f>$F$17+$F$16*A19-($F$13*$F$15/$F$14)*A19^2/2</f>
        <v>572.64583333333326</v>
      </c>
      <c r="D19" s="10">
        <f>-$F$14*$F$16+$F$13*$F$15*A19</f>
        <v>-2.76E-2</v>
      </c>
      <c r="E19" s="28"/>
      <c r="F19" s="29"/>
    </row>
    <row r="20" spans="1:6" x14ac:dyDescent="0.25">
      <c r="A20" s="8">
        <f t="shared" si="1"/>
        <v>18000</v>
      </c>
      <c r="B20" s="8">
        <f t="shared" si="0"/>
        <v>18</v>
      </c>
      <c r="C20" s="9">
        <f>$F$17+$F$16*A20-($F$13*$F$15/$F$14)*A20^2/2</f>
        <v>584</v>
      </c>
      <c r="D20" s="10">
        <f>-$F$14*$F$16+$F$13*$F$15*A20</f>
        <v>-2.69E-2</v>
      </c>
      <c r="E20" s="28"/>
      <c r="F20" s="29"/>
    </row>
    <row r="21" spans="1:6" x14ac:dyDescent="0.25">
      <c r="A21" s="8">
        <f t="shared" si="1"/>
        <v>19000</v>
      </c>
      <c r="B21" s="8">
        <f t="shared" si="0"/>
        <v>19</v>
      </c>
      <c r="C21" s="9">
        <f>$F$17+$F$16*A21-($F$13*$F$15/$F$14)*A21^2/2</f>
        <v>595.06249999999989</v>
      </c>
      <c r="D21" s="10">
        <f>-$F$14*$F$16+$F$13*$F$15*A21</f>
        <v>-2.6200000000000001E-2</v>
      </c>
      <c r="E21" s="28"/>
      <c r="F21" s="29"/>
    </row>
    <row r="22" spans="1:6" ht="15.75" thickBot="1" x14ac:dyDescent="0.3">
      <c r="A22" s="8">
        <f t="shared" si="1"/>
        <v>20000</v>
      </c>
      <c r="B22" s="8">
        <f t="shared" si="0"/>
        <v>20</v>
      </c>
      <c r="C22" s="9">
        <f>$F$17+$F$16*A22-($F$13*$F$15/$F$14)*A22^2/2</f>
        <v>605.83333333333326</v>
      </c>
      <c r="D22" s="10">
        <f>-$F$14*$F$16+$F$13*$F$15*A22</f>
        <v>-2.5500000000000002E-2</v>
      </c>
      <c r="E22" s="28"/>
      <c r="F22" s="29"/>
    </row>
    <row r="23" spans="1:6" ht="16.5" x14ac:dyDescent="0.3">
      <c r="A23" s="30">
        <f t="shared" si="1"/>
        <v>21000</v>
      </c>
      <c r="B23" s="30">
        <f t="shared" si="0"/>
        <v>21</v>
      </c>
      <c r="C23" s="31">
        <f>$F$27+$F$26*A23-($F$23*$F$25/$F$24)*A23^2/2</f>
        <v>617.88809523809516</v>
      </c>
      <c r="D23" s="32">
        <f>-$F$24*$F$26+$F$23*$F$25*A23</f>
        <v>-2.513E-2</v>
      </c>
      <c r="E23" s="33" t="s">
        <v>12</v>
      </c>
      <c r="F23" s="34">
        <v>2900000</v>
      </c>
    </row>
    <row r="24" spans="1:6" ht="16.5" x14ac:dyDescent="0.3">
      <c r="A24" s="30">
        <f t="shared" si="1"/>
        <v>22000</v>
      </c>
      <c r="B24" s="30">
        <f t="shared" si="0"/>
        <v>22</v>
      </c>
      <c r="C24" s="31">
        <f>$F$27+$F$26*A24-($F$23*$F$25/$F$24)*A24^2/2</f>
        <v>629.76666666666654</v>
      </c>
      <c r="D24" s="32">
        <f t="shared" ref="D24:D37" si="2">-$F$24*$F$26+$F$23*$F$25*A24</f>
        <v>-2.4759999999999997E-2</v>
      </c>
      <c r="E24" s="35" t="s">
        <v>13</v>
      </c>
      <c r="F24" s="36">
        <v>2.1</v>
      </c>
    </row>
    <row r="25" spans="1:6" ht="16.5" x14ac:dyDescent="0.3">
      <c r="A25" s="30">
        <f t="shared" si="1"/>
        <v>23000</v>
      </c>
      <c r="B25" s="30">
        <f t="shared" si="0"/>
        <v>23</v>
      </c>
      <c r="C25" s="31">
        <f>$F$27+$F$26*A25-($F$23*$F$25/$F$24)*A25^2/2</f>
        <v>641.4690476190475</v>
      </c>
      <c r="D25" s="32">
        <f t="shared" si="2"/>
        <v>-2.4389999999999998E-2</v>
      </c>
      <c r="E25" s="35" t="s">
        <v>14</v>
      </c>
      <c r="F25" s="37">
        <f>0.00000037/F23</f>
        <v>1.2758620689655173E-13</v>
      </c>
    </row>
    <row r="26" spans="1:6" ht="16.5" x14ac:dyDescent="0.3">
      <c r="A26" s="30">
        <f t="shared" si="1"/>
        <v>24000</v>
      </c>
      <c r="B26" s="30">
        <f t="shared" si="0"/>
        <v>24</v>
      </c>
      <c r="C26" s="31">
        <f>$F$27+$F$26*A26-($F$23*$F$25/$F$24)*A26^2/2</f>
        <v>652.99523809523805</v>
      </c>
      <c r="D26" s="32">
        <f t="shared" si="2"/>
        <v>-2.402E-2</v>
      </c>
      <c r="E26" s="35" t="s">
        <v>15</v>
      </c>
      <c r="F26" s="37">
        <f>-(D22-A22*F23*F25)/F24</f>
        <v>1.5666666666666666E-2</v>
      </c>
    </row>
    <row r="27" spans="1:6" ht="17.25" thickBot="1" x14ac:dyDescent="0.35">
      <c r="A27" s="30">
        <f t="shared" si="1"/>
        <v>25000</v>
      </c>
      <c r="B27" s="30">
        <f t="shared" si="0"/>
        <v>25</v>
      </c>
      <c r="C27" s="31">
        <f>$F$27+$F$26*A27-($F$23*$F$25/$F$24)*A27^2/2</f>
        <v>664.34523809523796</v>
      </c>
      <c r="D27" s="32">
        <f t="shared" si="2"/>
        <v>-2.3649999999999997E-2</v>
      </c>
      <c r="E27" s="38" t="s">
        <v>16</v>
      </c>
      <c r="F27" s="39">
        <f>C22-F26*A22+(F23*F25/F24)*A22^2/2</f>
        <v>327.73809523809518</v>
      </c>
    </row>
    <row r="28" spans="1:6" x14ac:dyDescent="0.25">
      <c r="A28" s="30">
        <f t="shared" si="1"/>
        <v>26000</v>
      </c>
      <c r="B28" s="30">
        <f t="shared" si="0"/>
        <v>26</v>
      </c>
      <c r="C28" s="31">
        <f>$F$27+$F$26*A28-($F$23*$F$25/$F$24)*A28^2/2</f>
        <v>675.51904761904746</v>
      </c>
      <c r="D28" s="32">
        <f t="shared" si="2"/>
        <v>-2.3279999999999999E-2</v>
      </c>
    </row>
    <row r="29" spans="1:6" x14ac:dyDescent="0.25">
      <c r="A29" s="30">
        <f t="shared" si="1"/>
        <v>27000</v>
      </c>
      <c r="B29" s="30">
        <f t="shared" si="0"/>
        <v>27</v>
      </c>
      <c r="C29" s="31">
        <f>$F$27+$F$26*A29-($F$23*$F$25/$F$24)*A29^2/2</f>
        <v>686.51666666666665</v>
      </c>
      <c r="D29" s="32">
        <f t="shared" si="2"/>
        <v>-2.291E-2</v>
      </c>
    </row>
    <row r="30" spans="1:6" x14ac:dyDescent="0.25">
      <c r="A30" s="30">
        <f t="shared" si="1"/>
        <v>28000</v>
      </c>
      <c r="B30" s="30">
        <f t="shared" si="0"/>
        <v>28</v>
      </c>
      <c r="C30" s="31">
        <f>$F$27+$F$26*A30-($F$23*$F$25/$F$24)*A30^2/2</f>
        <v>697.33809523809509</v>
      </c>
      <c r="D30" s="32">
        <f t="shared" si="2"/>
        <v>-2.2539999999999998E-2</v>
      </c>
    </row>
    <row r="31" spans="1:6" x14ac:dyDescent="0.25">
      <c r="A31" s="30">
        <f t="shared" si="1"/>
        <v>29000</v>
      </c>
      <c r="B31" s="30">
        <f t="shared" si="0"/>
        <v>29</v>
      </c>
      <c r="C31" s="31">
        <f>$F$27+$F$26*A31-($F$23*$F$25/$F$24)*A31^2/2</f>
        <v>707.98333333333323</v>
      </c>
      <c r="D31" s="32">
        <f t="shared" si="2"/>
        <v>-2.2169999999999999E-2</v>
      </c>
    </row>
    <row r="32" spans="1:6" x14ac:dyDescent="0.25">
      <c r="A32" s="30">
        <f t="shared" si="1"/>
        <v>30000</v>
      </c>
      <c r="B32" s="30">
        <f t="shared" si="0"/>
        <v>30</v>
      </c>
      <c r="C32" s="31">
        <f>$F$27+$F$26*A32-($F$23*$F$25/$F$24)*A32^2/2</f>
        <v>718.45238095238096</v>
      </c>
      <c r="D32" s="32">
        <f t="shared" si="2"/>
        <v>-2.18E-2</v>
      </c>
    </row>
    <row r="33" spans="1:6" x14ac:dyDescent="0.25">
      <c r="A33" s="30">
        <f t="shared" si="1"/>
        <v>31000</v>
      </c>
      <c r="B33" s="30">
        <f t="shared" si="0"/>
        <v>31</v>
      </c>
      <c r="C33" s="31">
        <f>$F$27+$F$26*A33-($F$23*$F$25/$F$24)*A33^2/2</f>
        <v>728.74523809523805</v>
      </c>
      <c r="D33" s="32">
        <f t="shared" si="2"/>
        <v>-2.1429999999999998E-2</v>
      </c>
    </row>
    <row r="34" spans="1:6" x14ac:dyDescent="0.25">
      <c r="A34" s="30">
        <f t="shared" si="1"/>
        <v>32000</v>
      </c>
      <c r="B34" s="30">
        <f t="shared" si="0"/>
        <v>32</v>
      </c>
      <c r="C34" s="31">
        <f>$F$27+$F$26*A34-($F$23*$F$25/$F$24)*A34^2/2</f>
        <v>738.86190476190461</v>
      </c>
      <c r="D34" s="32">
        <f t="shared" si="2"/>
        <v>-2.1059999999999999E-2</v>
      </c>
    </row>
    <row r="35" spans="1:6" x14ac:dyDescent="0.25">
      <c r="A35" s="30">
        <f t="shared" si="1"/>
        <v>33000</v>
      </c>
      <c r="B35" s="30">
        <f t="shared" si="0"/>
        <v>33</v>
      </c>
      <c r="C35" s="31">
        <f>$F$27+$F$26*A35-($F$23*$F$25/$F$24)*A35^2/2</f>
        <v>748.80238095238087</v>
      </c>
      <c r="D35" s="32">
        <f t="shared" si="2"/>
        <v>-2.069E-2</v>
      </c>
    </row>
    <row r="36" spans="1:6" x14ac:dyDescent="0.25">
      <c r="A36" s="30">
        <f t="shared" si="1"/>
        <v>34000</v>
      </c>
      <c r="B36" s="30">
        <f t="shared" si="0"/>
        <v>34</v>
      </c>
      <c r="C36" s="31">
        <f>$F$27+$F$26*A36-($F$23*$F$25/$F$24)*A36^2/2</f>
        <v>758.56666666666661</v>
      </c>
      <c r="D36" s="32">
        <f t="shared" si="2"/>
        <v>-2.0319999999999998E-2</v>
      </c>
    </row>
    <row r="37" spans="1:6" ht="15.75" thickBot="1" x14ac:dyDescent="0.3">
      <c r="A37" s="30">
        <f t="shared" si="1"/>
        <v>35000</v>
      </c>
      <c r="B37" s="30">
        <f t="shared" si="0"/>
        <v>35</v>
      </c>
      <c r="C37" s="31">
        <f>$F$27+$F$26*A37-($F$23*$F$25/$F$24)*A37^2/2</f>
        <v>768.15476190476181</v>
      </c>
      <c r="D37" s="32">
        <f t="shared" si="2"/>
        <v>-1.9949999999999999E-2</v>
      </c>
    </row>
    <row r="38" spans="1:6" ht="16.5" x14ac:dyDescent="0.3">
      <c r="A38" s="48">
        <f t="shared" si="1"/>
        <v>36000</v>
      </c>
      <c r="B38" s="48">
        <f t="shared" si="0"/>
        <v>36</v>
      </c>
      <c r="C38" s="47">
        <f>$F$42+$F$41*A38-($F$38*$F$40/$F$39)*A38^2/2</f>
        <v>774.587019969278</v>
      </c>
      <c r="E38" s="40" t="s">
        <v>17</v>
      </c>
      <c r="F38" s="41">
        <v>3330000</v>
      </c>
    </row>
    <row r="39" spans="1:6" ht="16.5" x14ac:dyDescent="0.3">
      <c r="A39" s="48">
        <f t="shared" si="1"/>
        <v>37000</v>
      </c>
      <c r="B39" s="48">
        <f t="shared" si="0"/>
        <v>37</v>
      </c>
      <c r="C39" s="47">
        <f t="shared" ref="C39:C102" si="3">$F$42+$F$41*A39-($F$38*$F$40/$F$39)*A39^2/2</f>
        <v>781.01282642089097</v>
      </c>
      <c r="E39" s="42" t="s">
        <v>18</v>
      </c>
      <c r="F39" s="43">
        <v>3.1</v>
      </c>
    </row>
    <row r="40" spans="1:6" ht="16.5" x14ac:dyDescent="0.3">
      <c r="A40" s="48">
        <f t="shared" si="1"/>
        <v>38000</v>
      </c>
      <c r="B40" s="48">
        <f t="shared" si="0"/>
        <v>38</v>
      </c>
      <c r="C40" s="47">
        <f t="shared" si="3"/>
        <v>787.43218125960061</v>
      </c>
      <c r="E40" s="42" t="s">
        <v>19</v>
      </c>
      <c r="F40" s="44">
        <f>0.00000002/F38</f>
        <v>6.0060060060060058E-15</v>
      </c>
    </row>
    <row r="41" spans="1:6" ht="16.5" x14ac:dyDescent="0.3">
      <c r="A41" s="48">
        <f t="shared" si="1"/>
        <v>39000</v>
      </c>
      <c r="B41" s="48">
        <f t="shared" si="0"/>
        <v>39</v>
      </c>
      <c r="C41" s="47">
        <f t="shared" si="3"/>
        <v>793.84508448540703</v>
      </c>
      <c r="E41" s="42" t="s">
        <v>20</v>
      </c>
      <c r="F41" s="44">
        <f>-(D37-A37*F38*F40)/F39</f>
        <v>6.6612903225806448E-3</v>
      </c>
    </row>
    <row r="42" spans="1:6" ht="17.25" thickBot="1" x14ac:dyDescent="0.35">
      <c r="A42" s="48">
        <f t="shared" si="1"/>
        <v>40000</v>
      </c>
      <c r="B42" s="48">
        <f t="shared" si="0"/>
        <v>40</v>
      </c>
      <c r="C42" s="47">
        <f t="shared" si="3"/>
        <v>800.25153609831034</v>
      </c>
      <c r="E42" s="45" t="s">
        <v>21</v>
      </c>
      <c r="F42" s="46">
        <f>C37-F41*A37+(F38*F40/F39)*A37^2/2</f>
        <v>538.9612135176651</v>
      </c>
    </row>
    <row r="43" spans="1:6" x14ac:dyDescent="0.25">
      <c r="A43" s="48">
        <f t="shared" si="1"/>
        <v>41000</v>
      </c>
      <c r="B43" s="48">
        <f t="shared" si="0"/>
        <v>41</v>
      </c>
      <c r="C43" s="47">
        <f t="shared" si="3"/>
        <v>806.65153609831032</v>
      </c>
    </row>
    <row r="44" spans="1:6" x14ac:dyDescent="0.25">
      <c r="A44" s="48">
        <f t="shared" si="1"/>
        <v>42000</v>
      </c>
      <c r="B44" s="48">
        <f t="shared" si="0"/>
        <v>42</v>
      </c>
      <c r="C44" s="47">
        <f t="shared" si="3"/>
        <v>813.04508448540696</v>
      </c>
    </row>
    <row r="45" spans="1:6" x14ac:dyDescent="0.25">
      <c r="A45" s="48">
        <f t="shared" si="1"/>
        <v>43000</v>
      </c>
      <c r="B45" s="48">
        <f t="shared" si="0"/>
        <v>43</v>
      </c>
      <c r="C45" s="47">
        <f t="shared" si="3"/>
        <v>819.43218125960061</v>
      </c>
    </row>
    <row r="46" spans="1:6" x14ac:dyDescent="0.25">
      <c r="A46" s="48">
        <f t="shared" si="1"/>
        <v>44000</v>
      </c>
      <c r="B46" s="48">
        <f t="shared" si="0"/>
        <v>44</v>
      </c>
      <c r="C46" s="47">
        <f t="shared" si="3"/>
        <v>825.81282642089081</v>
      </c>
    </row>
    <row r="47" spans="1:6" x14ac:dyDescent="0.25">
      <c r="A47" s="48">
        <f t="shared" si="1"/>
        <v>45000</v>
      </c>
      <c r="B47" s="48">
        <f t="shared" si="0"/>
        <v>45</v>
      </c>
      <c r="C47" s="47">
        <f t="shared" si="3"/>
        <v>832.18701996927803</v>
      </c>
    </row>
    <row r="48" spans="1:6" x14ac:dyDescent="0.25">
      <c r="A48" s="48">
        <f t="shared" si="1"/>
        <v>46000</v>
      </c>
      <c r="B48" s="48">
        <f t="shared" si="0"/>
        <v>46</v>
      </c>
      <c r="C48" s="47">
        <f t="shared" si="3"/>
        <v>838.55476190476179</v>
      </c>
    </row>
    <row r="49" spans="1:3" x14ac:dyDescent="0.25">
      <c r="A49" s="48">
        <f t="shared" si="1"/>
        <v>47000</v>
      </c>
      <c r="B49" s="48">
        <f t="shared" si="0"/>
        <v>47</v>
      </c>
      <c r="C49" s="47">
        <f t="shared" si="3"/>
        <v>844.91605222734245</v>
      </c>
    </row>
    <row r="50" spans="1:3" x14ac:dyDescent="0.25">
      <c r="A50" s="48">
        <f t="shared" si="1"/>
        <v>48000</v>
      </c>
      <c r="B50" s="48">
        <f t="shared" si="0"/>
        <v>48</v>
      </c>
      <c r="C50" s="47">
        <f t="shared" si="3"/>
        <v>851.27089093702</v>
      </c>
    </row>
    <row r="51" spans="1:3" x14ac:dyDescent="0.25">
      <c r="A51" s="48">
        <f t="shared" si="1"/>
        <v>49000</v>
      </c>
      <c r="B51" s="48">
        <f t="shared" si="0"/>
        <v>49</v>
      </c>
      <c r="C51" s="47">
        <f t="shared" si="3"/>
        <v>857.6192780337941</v>
      </c>
    </row>
    <row r="52" spans="1:3" x14ac:dyDescent="0.25">
      <c r="A52" s="48">
        <f t="shared" si="1"/>
        <v>50000</v>
      </c>
      <c r="B52" s="48">
        <f t="shared" si="0"/>
        <v>50</v>
      </c>
      <c r="C52" s="47">
        <f t="shared" si="3"/>
        <v>863.96121351766499</v>
      </c>
    </row>
    <row r="53" spans="1:3" x14ac:dyDescent="0.25">
      <c r="A53" s="48">
        <f t="shared" si="1"/>
        <v>51000</v>
      </c>
      <c r="B53" s="48">
        <f t="shared" si="0"/>
        <v>51</v>
      </c>
      <c r="C53" s="47">
        <f t="shared" si="3"/>
        <v>870.29669738863288</v>
      </c>
    </row>
    <row r="54" spans="1:3" x14ac:dyDescent="0.25">
      <c r="A54" s="48">
        <f t="shared" si="1"/>
        <v>52000</v>
      </c>
      <c r="B54" s="48">
        <f t="shared" si="0"/>
        <v>52</v>
      </c>
      <c r="C54" s="47">
        <f t="shared" si="3"/>
        <v>876.62572964669732</v>
      </c>
    </row>
    <row r="55" spans="1:3" x14ac:dyDescent="0.25">
      <c r="A55" s="48">
        <f t="shared" si="1"/>
        <v>53000</v>
      </c>
      <c r="B55" s="48">
        <f t="shared" si="0"/>
        <v>53</v>
      </c>
      <c r="C55" s="47">
        <f t="shared" si="3"/>
        <v>882.94831029185866</v>
      </c>
    </row>
    <row r="56" spans="1:3" x14ac:dyDescent="0.25">
      <c r="A56" s="48">
        <f t="shared" si="1"/>
        <v>54000</v>
      </c>
      <c r="B56" s="48">
        <f t="shared" si="0"/>
        <v>54</v>
      </c>
      <c r="C56" s="47">
        <f t="shared" si="3"/>
        <v>889.26443932411678</v>
      </c>
    </row>
    <row r="57" spans="1:3" x14ac:dyDescent="0.25">
      <c r="A57" s="48">
        <f t="shared" si="1"/>
        <v>55000</v>
      </c>
      <c r="B57" s="48">
        <f t="shared" si="0"/>
        <v>55</v>
      </c>
      <c r="C57" s="47">
        <f t="shared" si="3"/>
        <v>895.57411674347156</v>
      </c>
    </row>
    <row r="58" spans="1:3" x14ac:dyDescent="0.25">
      <c r="A58" s="48">
        <f t="shared" si="1"/>
        <v>56000</v>
      </c>
      <c r="B58" s="48">
        <f t="shared" si="0"/>
        <v>56</v>
      </c>
      <c r="C58" s="47">
        <f t="shared" si="3"/>
        <v>901.87734254992313</v>
      </c>
    </row>
    <row r="59" spans="1:3" x14ac:dyDescent="0.25">
      <c r="A59" s="48">
        <f t="shared" si="1"/>
        <v>57000</v>
      </c>
      <c r="B59" s="48">
        <f t="shared" si="0"/>
        <v>57</v>
      </c>
      <c r="C59" s="47">
        <f t="shared" si="3"/>
        <v>908.17411674347159</v>
      </c>
    </row>
    <row r="60" spans="1:3" x14ac:dyDescent="0.25">
      <c r="A60" s="48">
        <f t="shared" si="1"/>
        <v>58000</v>
      </c>
      <c r="B60" s="48">
        <f t="shared" si="0"/>
        <v>58</v>
      </c>
      <c r="C60" s="47">
        <f t="shared" si="3"/>
        <v>914.4644393241166</v>
      </c>
    </row>
    <row r="61" spans="1:3" x14ac:dyDescent="0.25">
      <c r="A61" s="48">
        <f t="shared" si="1"/>
        <v>59000</v>
      </c>
      <c r="B61" s="48">
        <f t="shared" si="0"/>
        <v>59</v>
      </c>
      <c r="C61" s="47">
        <f t="shared" si="3"/>
        <v>920.74831029185862</v>
      </c>
    </row>
    <row r="62" spans="1:3" x14ac:dyDescent="0.25">
      <c r="A62" s="48">
        <f t="shared" si="1"/>
        <v>60000</v>
      </c>
      <c r="B62" s="48">
        <f t="shared" si="0"/>
        <v>60</v>
      </c>
      <c r="C62" s="47">
        <f t="shared" si="3"/>
        <v>927.0257296466973</v>
      </c>
    </row>
    <row r="63" spans="1:3" x14ac:dyDescent="0.25">
      <c r="A63" s="48">
        <f t="shared" si="1"/>
        <v>61000</v>
      </c>
      <c r="B63" s="48">
        <f t="shared" si="0"/>
        <v>61</v>
      </c>
      <c r="C63" s="47">
        <f t="shared" si="3"/>
        <v>933.29669738863277</v>
      </c>
    </row>
    <row r="64" spans="1:3" x14ac:dyDescent="0.25">
      <c r="A64" s="48">
        <f t="shared" si="1"/>
        <v>62000</v>
      </c>
      <c r="B64" s="48">
        <f t="shared" si="0"/>
        <v>62</v>
      </c>
      <c r="C64" s="47">
        <f t="shared" si="3"/>
        <v>939.56121351766512</v>
      </c>
    </row>
    <row r="65" spans="1:3" x14ac:dyDescent="0.25">
      <c r="A65" s="48">
        <f t="shared" si="1"/>
        <v>63000</v>
      </c>
      <c r="B65" s="48">
        <f t="shared" si="0"/>
        <v>63</v>
      </c>
      <c r="C65" s="47">
        <f t="shared" si="3"/>
        <v>945.81927803379415</v>
      </c>
    </row>
    <row r="66" spans="1:3" x14ac:dyDescent="0.25">
      <c r="A66" s="48">
        <f t="shared" si="1"/>
        <v>64000</v>
      </c>
      <c r="B66" s="48">
        <f t="shared" si="0"/>
        <v>64</v>
      </c>
      <c r="C66" s="47">
        <f t="shared" si="3"/>
        <v>952.07089093701984</v>
      </c>
    </row>
    <row r="67" spans="1:3" x14ac:dyDescent="0.25">
      <c r="A67" s="48">
        <f t="shared" si="1"/>
        <v>65000</v>
      </c>
      <c r="B67" s="48">
        <f t="shared" ref="B67:B130" si="4">A67/1000</f>
        <v>65</v>
      </c>
      <c r="C67" s="47">
        <f t="shared" si="3"/>
        <v>958.31605222734254</v>
      </c>
    </row>
    <row r="68" spans="1:3" x14ac:dyDescent="0.25">
      <c r="A68" s="48">
        <f t="shared" ref="A68:A131" si="5">A67+1000</f>
        <v>66000</v>
      </c>
      <c r="B68" s="48">
        <f t="shared" si="4"/>
        <v>66</v>
      </c>
      <c r="C68" s="47">
        <f t="shared" si="3"/>
        <v>964.5547619047619</v>
      </c>
    </row>
    <row r="69" spans="1:3" x14ac:dyDescent="0.25">
      <c r="A69" s="48">
        <f t="shared" si="5"/>
        <v>67000</v>
      </c>
      <c r="B69" s="48">
        <f t="shared" si="4"/>
        <v>67</v>
      </c>
      <c r="C69" s="47">
        <f t="shared" si="3"/>
        <v>970.78701996927794</v>
      </c>
    </row>
    <row r="70" spans="1:3" x14ac:dyDescent="0.25">
      <c r="A70" s="48">
        <f t="shared" si="5"/>
        <v>68000</v>
      </c>
      <c r="B70" s="48">
        <f t="shared" si="4"/>
        <v>68</v>
      </c>
      <c r="C70" s="47">
        <f t="shared" si="3"/>
        <v>977.01282642089097</v>
      </c>
    </row>
    <row r="71" spans="1:3" x14ac:dyDescent="0.25">
      <c r="A71" s="48">
        <f t="shared" si="5"/>
        <v>69000</v>
      </c>
      <c r="B71" s="48">
        <f t="shared" si="4"/>
        <v>69</v>
      </c>
      <c r="C71" s="47">
        <f t="shared" si="3"/>
        <v>983.23218125960057</v>
      </c>
    </row>
    <row r="72" spans="1:3" x14ac:dyDescent="0.25">
      <c r="A72" s="48">
        <f t="shared" si="5"/>
        <v>70000</v>
      </c>
      <c r="B72" s="48">
        <f t="shared" si="4"/>
        <v>70</v>
      </c>
      <c r="C72" s="47">
        <f t="shared" si="3"/>
        <v>989.44508448540705</v>
      </c>
    </row>
    <row r="73" spans="1:3" x14ac:dyDescent="0.25">
      <c r="A73" s="48">
        <f t="shared" si="5"/>
        <v>71000</v>
      </c>
      <c r="B73" s="48">
        <f t="shared" si="4"/>
        <v>71</v>
      </c>
      <c r="C73" s="47">
        <f t="shared" si="3"/>
        <v>995.65153609831032</v>
      </c>
    </row>
    <row r="74" spans="1:3" x14ac:dyDescent="0.25">
      <c r="A74" s="48">
        <f t="shared" si="5"/>
        <v>72000</v>
      </c>
      <c r="B74" s="48">
        <f t="shared" si="4"/>
        <v>72</v>
      </c>
      <c r="C74" s="47">
        <f t="shared" si="3"/>
        <v>1001.8515360983101</v>
      </c>
    </row>
    <row r="75" spans="1:3" x14ac:dyDescent="0.25">
      <c r="A75" s="48">
        <f t="shared" si="5"/>
        <v>73000</v>
      </c>
      <c r="B75" s="48">
        <f t="shared" si="4"/>
        <v>73</v>
      </c>
      <c r="C75" s="47">
        <f t="shared" si="3"/>
        <v>1008.045084485407</v>
      </c>
    </row>
    <row r="76" spans="1:3" x14ac:dyDescent="0.25">
      <c r="A76" s="48">
        <f t="shared" si="5"/>
        <v>74000</v>
      </c>
      <c r="B76" s="48">
        <f t="shared" si="4"/>
        <v>74</v>
      </c>
      <c r="C76" s="47">
        <f t="shared" si="3"/>
        <v>1014.2321812596005</v>
      </c>
    </row>
    <row r="77" spans="1:3" x14ac:dyDescent="0.25">
      <c r="A77" s="48">
        <f t="shared" si="5"/>
        <v>75000</v>
      </c>
      <c r="B77" s="48">
        <f t="shared" si="4"/>
        <v>75</v>
      </c>
      <c r="C77" s="47">
        <f t="shared" si="3"/>
        <v>1020.4128264208908</v>
      </c>
    </row>
    <row r="78" spans="1:3" x14ac:dyDescent="0.25">
      <c r="A78" s="48">
        <f t="shared" si="5"/>
        <v>76000</v>
      </c>
      <c r="B78" s="48">
        <f t="shared" si="4"/>
        <v>76</v>
      </c>
      <c r="C78" s="47">
        <f t="shared" si="3"/>
        <v>1026.5870199692779</v>
      </c>
    </row>
    <row r="79" spans="1:3" x14ac:dyDescent="0.25">
      <c r="A79" s="48">
        <f t="shared" si="5"/>
        <v>77000</v>
      </c>
      <c r="B79" s="48">
        <f t="shared" si="4"/>
        <v>77</v>
      </c>
      <c r="C79" s="47">
        <f t="shared" si="3"/>
        <v>1032.7547619047618</v>
      </c>
    </row>
    <row r="80" spans="1:3" x14ac:dyDescent="0.25">
      <c r="A80" s="48">
        <f t="shared" si="5"/>
        <v>78000</v>
      </c>
      <c r="B80" s="48">
        <f t="shared" si="4"/>
        <v>78</v>
      </c>
      <c r="C80" s="47">
        <f t="shared" si="3"/>
        <v>1038.9160522273423</v>
      </c>
    </row>
    <row r="81" spans="1:3" x14ac:dyDescent="0.25">
      <c r="A81" s="48">
        <f t="shared" si="5"/>
        <v>79000</v>
      </c>
      <c r="B81" s="48">
        <f t="shared" si="4"/>
        <v>79</v>
      </c>
      <c r="C81" s="47">
        <f t="shared" si="3"/>
        <v>1045.0708909370198</v>
      </c>
    </row>
    <row r="82" spans="1:3" x14ac:dyDescent="0.25">
      <c r="A82" s="48">
        <f t="shared" si="5"/>
        <v>80000</v>
      </c>
      <c r="B82" s="48">
        <f t="shared" si="4"/>
        <v>80</v>
      </c>
      <c r="C82" s="47">
        <f t="shared" si="3"/>
        <v>1051.2192780337939</v>
      </c>
    </row>
    <row r="83" spans="1:3" x14ac:dyDescent="0.25">
      <c r="A83" s="48">
        <f t="shared" si="5"/>
        <v>81000</v>
      </c>
      <c r="B83" s="48">
        <f t="shared" si="4"/>
        <v>81</v>
      </c>
      <c r="C83" s="47">
        <f t="shared" si="3"/>
        <v>1057.361213517665</v>
      </c>
    </row>
    <row r="84" spans="1:3" x14ac:dyDescent="0.25">
      <c r="A84" s="48">
        <f t="shared" si="5"/>
        <v>82000</v>
      </c>
      <c r="B84" s="48">
        <f t="shared" si="4"/>
        <v>82</v>
      </c>
      <c r="C84" s="47">
        <f t="shared" si="3"/>
        <v>1063.4966973886328</v>
      </c>
    </row>
    <row r="85" spans="1:3" x14ac:dyDescent="0.25">
      <c r="A85" s="48">
        <f t="shared" si="5"/>
        <v>83000</v>
      </c>
      <c r="B85" s="48">
        <f t="shared" si="4"/>
        <v>83</v>
      </c>
      <c r="C85" s="47">
        <f t="shared" si="3"/>
        <v>1069.6257296466972</v>
      </c>
    </row>
    <row r="86" spans="1:3" x14ac:dyDescent="0.25">
      <c r="A86" s="48">
        <f t="shared" si="5"/>
        <v>84000</v>
      </c>
      <c r="B86" s="48">
        <f t="shared" si="4"/>
        <v>84</v>
      </c>
      <c r="C86" s="47">
        <f t="shared" si="3"/>
        <v>1075.7483102918586</v>
      </c>
    </row>
    <row r="87" spans="1:3" x14ac:dyDescent="0.25">
      <c r="A87" s="48">
        <f t="shared" si="5"/>
        <v>85000</v>
      </c>
      <c r="B87" s="48">
        <f t="shared" si="4"/>
        <v>85</v>
      </c>
      <c r="C87" s="47">
        <f t="shared" si="3"/>
        <v>1081.8644393241168</v>
      </c>
    </row>
    <row r="88" spans="1:3" x14ac:dyDescent="0.25">
      <c r="A88" s="48">
        <f t="shared" si="5"/>
        <v>86000</v>
      </c>
      <c r="B88" s="48">
        <f t="shared" si="4"/>
        <v>86</v>
      </c>
      <c r="C88" s="47">
        <f t="shared" si="3"/>
        <v>1087.9741167434715</v>
      </c>
    </row>
    <row r="89" spans="1:3" x14ac:dyDescent="0.25">
      <c r="A89" s="48">
        <f t="shared" si="5"/>
        <v>87000</v>
      </c>
      <c r="B89" s="48">
        <f t="shared" si="4"/>
        <v>87</v>
      </c>
      <c r="C89" s="47">
        <f t="shared" si="3"/>
        <v>1094.0773425499231</v>
      </c>
    </row>
    <row r="90" spans="1:3" x14ac:dyDescent="0.25">
      <c r="A90" s="48">
        <f t="shared" si="5"/>
        <v>88000</v>
      </c>
      <c r="B90" s="48">
        <f t="shared" si="4"/>
        <v>88</v>
      </c>
      <c r="C90" s="47">
        <f t="shared" si="3"/>
        <v>1100.1741167434716</v>
      </c>
    </row>
    <row r="91" spans="1:3" x14ac:dyDescent="0.25">
      <c r="A91" s="48">
        <f t="shared" si="5"/>
        <v>89000</v>
      </c>
      <c r="B91" s="48">
        <f t="shared" si="4"/>
        <v>89</v>
      </c>
      <c r="C91" s="47">
        <f t="shared" si="3"/>
        <v>1106.2644393241167</v>
      </c>
    </row>
    <row r="92" spans="1:3" x14ac:dyDescent="0.25">
      <c r="A92" s="48">
        <f t="shared" si="5"/>
        <v>90000</v>
      </c>
      <c r="B92" s="48">
        <f t="shared" si="4"/>
        <v>90</v>
      </c>
      <c r="C92" s="47">
        <f t="shared" si="3"/>
        <v>1112.3483102918585</v>
      </c>
    </row>
    <row r="93" spans="1:3" x14ac:dyDescent="0.25">
      <c r="A93" s="48">
        <f t="shared" si="5"/>
        <v>91000</v>
      </c>
      <c r="B93" s="48">
        <f t="shared" si="4"/>
        <v>91</v>
      </c>
      <c r="C93" s="47">
        <f t="shared" si="3"/>
        <v>1118.4257296466974</v>
      </c>
    </row>
    <row r="94" spans="1:3" x14ac:dyDescent="0.25">
      <c r="A94" s="48">
        <f t="shared" si="5"/>
        <v>92000</v>
      </c>
      <c r="B94" s="48">
        <f t="shared" si="4"/>
        <v>92</v>
      </c>
      <c r="C94" s="47">
        <f t="shared" si="3"/>
        <v>1124.4966973886328</v>
      </c>
    </row>
    <row r="95" spans="1:3" x14ac:dyDescent="0.25">
      <c r="A95" s="48">
        <f t="shared" si="5"/>
        <v>93000</v>
      </c>
      <c r="B95" s="48">
        <f t="shared" si="4"/>
        <v>93</v>
      </c>
      <c r="C95" s="47">
        <f t="shared" si="3"/>
        <v>1130.561213517665</v>
      </c>
    </row>
    <row r="96" spans="1:3" x14ac:dyDescent="0.25">
      <c r="A96" s="48">
        <f t="shared" si="5"/>
        <v>94000</v>
      </c>
      <c r="B96" s="48">
        <f t="shared" si="4"/>
        <v>94</v>
      </c>
      <c r="C96" s="47">
        <f t="shared" si="3"/>
        <v>1136.6192780337942</v>
      </c>
    </row>
    <row r="97" spans="1:3" x14ac:dyDescent="0.25">
      <c r="A97" s="48">
        <f t="shared" si="5"/>
        <v>95000</v>
      </c>
      <c r="B97" s="48">
        <f t="shared" si="4"/>
        <v>95</v>
      </c>
      <c r="C97" s="47">
        <f t="shared" si="3"/>
        <v>1142.67089093702</v>
      </c>
    </row>
    <row r="98" spans="1:3" x14ac:dyDescent="0.25">
      <c r="A98" s="48">
        <f t="shared" si="5"/>
        <v>96000</v>
      </c>
      <c r="B98" s="48">
        <f t="shared" si="4"/>
        <v>96</v>
      </c>
      <c r="C98" s="47">
        <f t="shared" si="3"/>
        <v>1148.7160522273425</v>
      </c>
    </row>
    <row r="99" spans="1:3" x14ac:dyDescent="0.25">
      <c r="A99" s="48">
        <f t="shared" si="5"/>
        <v>97000</v>
      </c>
      <c r="B99" s="48">
        <f t="shared" si="4"/>
        <v>97</v>
      </c>
      <c r="C99" s="47">
        <f t="shared" si="3"/>
        <v>1154.7547619047621</v>
      </c>
    </row>
    <row r="100" spans="1:3" x14ac:dyDescent="0.25">
      <c r="A100" s="48">
        <f t="shared" si="5"/>
        <v>98000</v>
      </c>
      <c r="B100" s="48">
        <f t="shared" si="4"/>
        <v>98</v>
      </c>
      <c r="C100" s="47">
        <f t="shared" si="3"/>
        <v>1160.7870199692779</v>
      </c>
    </row>
    <row r="101" spans="1:3" x14ac:dyDescent="0.25">
      <c r="A101" s="48">
        <f t="shared" si="5"/>
        <v>99000</v>
      </c>
      <c r="B101" s="48">
        <f t="shared" si="4"/>
        <v>99</v>
      </c>
      <c r="C101" s="47">
        <f t="shared" si="3"/>
        <v>1166.8128264208908</v>
      </c>
    </row>
    <row r="102" spans="1:3" x14ac:dyDescent="0.25">
      <c r="A102" s="48">
        <f t="shared" si="5"/>
        <v>100000</v>
      </c>
      <c r="B102" s="48">
        <f t="shared" si="4"/>
        <v>100</v>
      </c>
      <c r="C102" s="47">
        <f t="shared" si="3"/>
        <v>1172.8321812596007</v>
      </c>
    </row>
    <row r="103" spans="1:3" x14ac:dyDescent="0.25">
      <c r="A103" s="48">
        <f t="shared" si="5"/>
        <v>101000</v>
      </c>
      <c r="B103" s="48">
        <f t="shared" si="4"/>
        <v>101</v>
      </c>
      <c r="C103" s="47">
        <f t="shared" ref="C103:C166" si="6">$F$42+$F$41*A103-($F$38*$F$40/$F$39)*A103^2/2</f>
        <v>1178.8450844854069</v>
      </c>
    </row>
    <row r="104" spans="1:3" x14ac:dyDescent="0.25">
      <c r="A104" s="48">
        <f t="shared" si="5"/>
        <v>102000</v>
      </c>
      <c r="B104" s="48">
        <f t="shared" si="4"/>
        <v>102</v>
      </c>
      <c r="C104" s="47">
        <f t="shared" si="6"/>
        <v>1184.8515360983101</v>
      </c>
    </row>
    <row r="105" spans="1:3" x14ac:dyDescent="0.25">
      <c r="A105" s="48">
        <f t="shared" si="5"/>
        <v>103000</v>
      </c>
      <c r="B105" s="48">
        <f t="shared" si="4"/>
        <v>103</v>
      </c>
      <c r="C105" s="47">
        <f t="shared" si="6"/>
        <v>1190.8515360983104</v>
      </c>
    </row>
    <row r="106" spans="1:3" x14ac:dyDescent="0.25">
      <c r="A106" s="48">
        <f t="shared" si="5"/>
        <v>104000</v>
      </c>
      <c r="B106" s="48">
        <f t="shared" si="4"/>
        <v>104</v>
      </c>
      <c r="C106" s="47">
        <f t="shared" si="6"/>
        <v>1196.8450844854069</v>
      </c>
    </row>
    <row r="107" spans="1:3" x14ac:dyDescent="0.25">
      <c r="A107" s="48">
        <f t="shared" si="5"/>
        <v>105000</v>
      </c>
      <c r="B107" s="48">
        <f t="shared" si="4"/>
        <v>105</v>
      </c>
      <c r="C107" s="47">
        <f t="shared" si="6"/>
        <v>1202.8321812596005</v>
      </c>
    </row>
    <row r="108" spans="1:3" x14ac:dyDescent="0.25">
      <c r="A108" s="48">
        <f t="shared" si="5"/>
        <v>106000</v>
      </c>
      <c r="B108" s="48">
        <f t="shared" si="4"/>
        <v>106</v>
      </c>
      <c r="C108" s="47">
        <f t="shared" si="6"/>
        <v>1208.8128264208908</v>
      </c>
    </row>
    <row r="109" spans="1:3" x14ac:dyDescent="0.25">
      <c r="A109" s="48">
        <f t="shared" si="5"/>
        <v>107000</v>
      </c>
      <c r="B109" s="48">
        <f t="shared" si="4"/>
        <v>107</v>
      </c>
      <c r="C109" s="47">
        <f t="shared" si="6"/>
        <v>1214.7870199692779</v>
      </c>
    </row>
    <row r="110" spans="1:3" x14ac:dyDescent="0.25">
      <c r="A110" s="48">
        <f t="shared" si="5"/>
        <v>108000</v>
      </c>
      <c r="B110" s="48">
        <f t="shared" si="4"/>
        <v>108</v>
      </c>
      <c r="C110" s="47">
        <f t="shared" si="6"/>
        <v>1220.7547619047618</v>
      </c>
    </row>
    <row r="111" spans="1:3" x14ac:dyDescent="0.25">
      <c r="A111" s="48">
        <f t="shared" si="5"/>
        <v>109000</v>
      </c>
      <c r="B111" s="48">
        <f t="shared" si="4"/>
        <v>109</v>
      </c>
      <c r="C111" s="47">
        <f t="shared" si="6"/>
        <v>1226.7160522273425</v>
      </c>
    </row>
    <row r="112" spans="1:3" x14ac:dyDescent="0.25">
      <c r="A112" s="48">
        <f t="shared" si="5"/>
        <v>110000</v>
      </c>
      <c r="B112" s="48">
        <f t="shared" si="4"/>
        <v>110</v>
      </c>
      <c r="C112" s="47">
        <f t="shared" si="6"/>
        <v>1232.67089093702</v>
      </c>
    </row>
    <row r="113" spans="1:3" x14ac:dyDescent="0.25">
      <c r="A113" s="48">
        <f t="shared" si="5"/>
        <v>111000</v>
      </c>
      <c r="B113" s="48">
        <f t="shared" si="4"/>
        <v>111</v>
      </c>
      <c r="C113" s="47">
        <f t="shared" si="6"/>
        <v>1238.619278033794</v>
      </c>
    </row>
    <row r="114" spans="1:3" x14ac:dyDescent="0.25">
      <c r="A114" s="48">
        <f t="shared" si="5"/>
        <v>112000</v>
      </c>
      <c r="B114" s="48">
        <f t="shared" si="4"/>
        <v>112</v>
      </c>
      <c r="C114" s="47">
        <f t="shared" si="6"/>
        <v>1244.561213517665</v>
      </c>
    </row>
    <row r="115" spans="1:3" x14ac:dyDescent="0.25">
      <c r="A115" s="48">
        <f t="shared" si="5"/>
        <v>113000</v>
      </c>
      <c r="B115" s="48">
        <f t="shared" si="4"/>
        <v>113</v>
      </c>
      <c r="C115" s="47">
        <f t="shared" si="6"/>
        <v>1250.4966973886328</v>
      </c>
    </row>
    <row r="116" spans="1:3" x14ac:dyDescent="0.25">
      <c r="A116" s="48">
        <f t="shared" si="5"/>
        <v>114000</v>
      </c>
      <c r="B116" s="48">
        <f t="shared" si="4"/>
        <v>114</v>
      </c>
      <c r="C116" s="47">
        <f t="shared" si="6"/>
        <v>1256.4257296466972</v>
      </c>
    </row>
    <row r="117" spans="1:3" x14ac:dyDescent="0.25">
      <c r="A117" s="48">
        <f t="shared" si="5"/>
        <v>115000</v>
      </c>
      <c r="B117" s="48">
        <f t="shared" si="4"/>
        <v>115</v>
      </c>
      <c r="C117" s="47">
        <f t="shared" si="6"/>
        <v>1262.3483102918585</v>
      </c>
    </row>
    <row r="118" spans="1:3" x14ac:dyDescent="0.25">
      <c r="A118" s="48">
        <f t="shared" si="5"/>
        <v>116000</v>
      </c>
      <c r="B118" s="48">
        <f t="shared" si="4"/>
        <v>116</v>
      </c>
      <c r="C118" s="47">
        <f t="shared" si="6"/>
        <v>1268.2644393241167</v>
      </c>
    </row>
    <row r="119" spans="1:3" x14ac:dyDescent="0.25">
      <c r="A119" s="48">
        <f t="shared" si="5"/>
        <v>117000</v>
      </c>
      <c r="B119" s="48">
        <f t="shared" si="4"/>
        <v>117</v>
      </c>
      <c r="C119" s="47">
        <f t="shared" si="6"/>
        <v>1274.1741167434714</v>
      </c>
    </row>
    <row r="120" spans="1:3" x14ac:dyDescent="0.25">
      <c r="A120" s="48">
        <f t="shared" si="5"/>
        <v>118000</v>
      </c>
      <c r="B120" s="48">
        <f t="shared" si="4"/>
        <v>118</v>
      </c>
      <c r="C120" s="47">
        <f t="shared" si="6"/>
        <v>1280.0773425499231</v>
      </c>
    </row>
    <row r="121" spans="1:3" x14ac:dyDescent="0.25">
      <c r="A121" s="48">
        <f t="shared" si="5"/>
        <v>119000</v>
      </c>
      <c r="B121" s="48">
        <f t="shared" si="4"/>
        <v>119</v>
      </c>
      <c r="C121" s="47">
        <f t="shared" si="6"/>
        <v>1285.9741167434715</v>
      </c>
    </row>
    <row r="122" spans="1:3" x14ac:dyDescent="0.25">
      <c r="A122" s="48">
        <f t="shared" si="5"/>
        <v>120000</v>
      </c>
      <c r="B122" s="48">
        <f t="shared" si="4"/>
        <v>120</v>
      </c>
      <c r="C122" s="47">
        <f t="shared" si="6"/>
        <v>1291.8644393241166</v>
      </c>
    </row>
    <row r="123" spans="1:3" x14ac:dyDescent="0.25">
      <c r="A123" s="48">
        <f t="shared" si="5"/>
        <v>121000</v>
      </c>
      <c r="B123" s="48">
        <f t="shared" si="4"/>
        <v>121</v>
      </c>
      <c r="C123" s="47">
        <f t="shared" si="6"/>
        <v>1297.7483102918586</v>
      </c>
    </row>
    <row r="124" spans="1:3" x14ac:dyDescent="0.25">
      <c r="A124" s="48">
        <f t="shared" si="5"/>
        <v>122000</v>
      </c>
      <c r="B124" s="48">
        <f t="shared" si="4"/>
        <v>122</v>
      </c>
      <c r="C124" s="47">
        <f t="shared" si="6"/>
        <v>1303.6257296466974</v>
      </c>
    </row>
    <row r="125" spans="1:3" x14ac:dyDescent="0.25">
      <c r="A125" s="48">
        <f t="shared" si="5"/>
        <v>123000</v>
      </c>
      <c r="B125" s="48">
        <f t="shared" si="4"/>
        <v>123</v>
      </c>
      <c r="C125" s="47">
        <f t="shared" si="6"/>
        <v>1309.4966973886328</v>
      </c>
    </row>
    <row r="126" spans="1:3" x14ac:dyDescent="0.25">
      <c r="A126" s="48">
        <f t="shared" si="5"/>
        <v>124000</v>
      </c>
      <c r="B126" s="48">
        <f t="shared" si="4"/>
        <v>124</v>
      </c>
      <c r="C126" s="47">
        <f t="shared" si="6"/>
        <v>1315.3612135176652</v>
      </c>
    </row>
    <row r="127" spans="1:3" x14ac:dyDescent="0.25">
      <c r="A127" s="48">
        <f t="shared" si="5"/>
        <v>125000</v>
      </c>
      <c r="B127" s="48">
        <f t="shared" si="4"/>
        <v>125</v>
      </c>
      <c r="C127" s="47">
        <f t="shared" si="6"/>
        <v>1321.2192780337941</v>
      </c>
    </row>
    <row r="128" spans="1:3" x14ac:dyDescent="0.25">
      <c r="A128" s="48">
        <f t="shared" si="5"/>
        <v>126000</v>
      </c>
      <c r="B128" s="48">
        <f t="shared" si="4"/>
        <v>126</v>
      </c>
      <c r="C128" s="47">
        <f t="shared" si="6"/>
        <v>1327.0708909370198</v>
      </c>
    </row>
    <row r="129" spans="1:3" x14ac:dyDescent="0.25">
      <c r="A129" s="48">
        <f t="shared" si="5"/>
        <v>127000</v>
      </c>
      <c r="B129" s="48">
        <f t="shared" si="4"/>
        <v>127</v>
      </c>
      <c r="C129" s="47">
        <f t="shared" si="6"/>
        <v>1332.9160522273423</v>
      </c>
    </row>
    <row r="130" spans="1:3" x14ac:dyDescent="0.25">
      <c r="A130" s="48">
        <f t="shared" si="5"/>
        <v>128000</v>
      </c>
      <c r="B130" s="48">
        <f t="shared" si="4"/>
        <v>128</v>
      </c>
      <c r="C130" s="47">
        <f t="shared" si="6"/>
        <v>1338.7547619047621</v>
      </c>
    </row>
    <row r="131" spans="1:3" x14ac:dyDescent="0.25">
      <c r="A131" s="48">
        <f t="shared" si="5"/>
        <v>129000</v>
      </c>
      <c r="B131" s="48">
        <f t="shared" ref="B131:B194" si="7">A131/1000</f>
        <v>129</v>
      </c>
      <c r="C131" s="47">
        <f t="shared" si="6"/>
        <v>1344.5870199692779</v>
      </c>
    </row>
    <row r="132" spans="1:3" x14ac:dyDescent="0.25">
      <c r="A132" s="48">
        <f t="shared" ref="A132:A195" si="8">A131+1000</f>
        <v>130000</v>
      </c>
      <c r="B132" s="48">
        <f t="shared" si="7"/>
        <v>130</v>
      </c>
      <c r="C132" s="47">
        <f t="shared" si="6"/>
        <v>1350.4128264208907</v>
      </c>
    </row>
    <row r="133" spans="1:3" x14ac:dyDescent="0.25">
      <c r="A133" s="48">
        <f t="shared" si="8"/>
        <v>131000</v>
      </c>
      <c r="B133" s="48">
        <f t="shared" si="7"/>
        <v>131</v>
      </c>
      <c r="C133" s="47">
        <f t="shared" si="6"/>
        <v>1356.2321812596008</v>
      </c>
    </row>
    <row r="134" spans="1:3" x14ac:dyDescent="0.25">
      <c r="A134" s="48">
        <f t="shared" si="8"/>
        <v>132000</v>
      </c>
      <c r="B134" s="48">
        <f t="shared" si="7"/>
        <v>132</v>
      </c>
      <c r="C134" s="47">
        <f t="shared" si="6"/>
        <v>1362.045084485407</v>
      </c>
    </row>
    <row r="135" spans="1:3" x14ac:dyDescent="0.25">
      <c r="A135" s="48">
        <f t="shared" si="8"/>
        <v>133000</v>
      </c>
      <c r="B135" s="48">
        <f t="shared" si="7"/>
        <v>133</v>
      </c>
      <c r="C135" s="47">
        <f t="shared" si="6"/>
        <v>1367.8515360983101</v>
      </c>
    </row>
    <row r="136" spans="1:3" x14ac:dyDescent="0.25">
      <c r="A136" s="48">
        <f t="shared" si="8"/>
        <v>134000</v>
      </c>
      <c r="B136" s="48">
        <f t="shared" si="7"/>
        <v>134</v>
      </c>
      <c r="C136" s="47">
        <f t="shared" si="6"/>
        <v>1373.6515360983101</v>
      </c>
    </row>
    <row r="137" spans="1:3" x14ac:dyDescent="0.25">
      <c r="A137" s="48">
        <f t="shared" si="8"/>
        <v>135000</v>
      </c>
      <c r="B137" s="48">
        <f t="shared" si="7"/>
        <v>135</v>
      </c>
      <c r="C137" s="47">
        <f t="shared" si="6"/>
        <v>1379.4450844854071</v>
      </c>
    </row>
    <row r="138" spans="1:3" x14ac:dyDescent="0.25">
      <c r="A138" s="48">
        <f t="shared" si="8"/>
        <v>136000</v>
      </c>
      <c r="B138" s="48">
        <f t="shared" si="7"/>
        <v>136</v>
      </c>
      <c r="C138" s="47">
        <f t="shared" si="6"/>
        <v>1385.2321812596003</v>
      </c>
    </row>
    <row r="139" spans="1:3" x14ac:dyDescent="0.25">
      <c r="A139" s="48">
        <f t="shared" si="8"/>
        <v>137000</v>
      </c>
      <c r="B139" s="48">
        <f t="shared" si="7"/>
        <v>137</v>
      </c>
      <c r="C139" s="47">
        <f t="shared" si="6"/>
        <v>1391.0128264208909</v>
      </c>
    </row>
    <row r="140" spans="1:3" x14ac:dyDescent="0.25">
      <c r="A140" s="48">
        <f t="shared" si="8"/>
        <v>138000</v>
      </c>
      <c r="B140" s="48">
        <f t="shared" si="7"/>
        <v>138</v>
      </c>
      <c r="C140" s="47">
        <f t="shared" si="6"/>
        <v>1396.7870199692779</v>
      </c>
    </row>
    <row r="141" spans="1:3" x14ac:dyDescent="0.25">
      <c r="A141" s="48">
        <f t="shared" si="8"/>
        <v>139000</v>
      </c>
      <c r="B141" s="48">
        <f t="shared" si="7"/>
        <v>139</v>
      </c>
      <c r="C141" s="47">
        <f t="shared" si="6"/>
        <v>1402.5547619047618</v>
      </c>
    </row>
    <row r="142" spans="1:3" x14ac:dyDescent="0.25">
      <c r="A142" s="48">
        <f t="shared" si="8"/>
        <v>140000</v>
      </c>
      <c r="B142" s="48">
        <f t="shared" si="7"/>
        <v>140</v>
      </c>
      <c r="C142" s="47">
        <f t="shared" si="6"/>
        <v>1408.3160522273424</v>
      </c>
    </row>
    <row r="143" spans="1:3" x14ac:dyDescent="0.25">
      <c r="A143" s="48">
        <f t="shared" si="8"/>
        <v>141000</v>
      </c>
      <c r="B143" s="48">
        <f t="shared" si="7"/>
        <v>141</v>
      </c>
      <c r="C143" s="47">
        <f t="shared" si="6"/>
        <v>1414.0708909370201</v>
      </c>
    </row>
    <row r="144" spans="1:3" x14ac:dyDescent="0.25">
      <c r="A144" s="48">
        <f t="shared" si="8"/>
        <v>142000</v>
      </c>
      <c r="B144" s="48">
        <f t="shared" si="7"/>
        <v>142</v>
      </c>
      <c r="C144" s="47">
        <f t="shared" si="6"/>
        <v>1419.819278033794</v>
      </c>
    </row>
    <row r="145" spans="1:3" x14ac:dyDescent="0.25">
      <c r="A145" s="48">
        <f t="shared" si="8"/>
        <v>143000</v>
      </c>
      <c r="B145" s="48">
        <f t="shared" si="7"/>
        <v>143</v>
      </c>
      <c r="C145" s="47">
        <f t="shared" si="6"/>
        <v>1425.561213517665</v>
      </c>
    </row>
    <row r="146" spans="1:3" x14ac:dyDescent="0.25">
      <c r="A146" s="48">
        <f t="shared" si="8"/>
        <v>144000</v>
      </c>
      <c r="B146" s="48">
        <f t="shared" si="7"/>
        <v>144</v>
      </c>
      <c r="C146" s="47">
        <f t="shared" si="6"/>
        <v>1431.2966973886328</v>
      </c>
    </row>
    <row r="147" spans="1:3" x14ac:dyDescent="0.25">
      <c r="A147" s="48">
        <f t="shared" si="8"/>
        <v>145000</v>
      </c>
      <c r="B147" s="48">
        <f t="shared" si="7"/>
        <v>145</v>
      </c>
      <c r="C147" s="47">
        <f t="shared" si="6"/>
        <v>1437.0257296466973</v>
      </c>
    </row>
    <row r="148" spans="1:3" x14ac:dyDescent="0.25">
      <c r="A148" s="48">
        <f t="shared" si="8"/>
        <v>146000</v>
      </c>
      <c r="B148" s="48">
        <f t="shared" si="7"/>
        <v>146</v>
      </c>
      <c r="C148" s="47">
        <f t="shared" si="6"/>
        <v>1442.7483102918586</v>
      </c>
    </row>
    <row r="149" spans="1:3" x14ac:dyDescent="0.25">
      <c r="A149" s="48">
        <f t="shared" si="8"/>
        <v>147000</v>
      </c>
      <c r="B149" s="48">
        <f t="shared" si="7"/>
        <v>147</v>
      </c>
      <c r="C149" s="47">
        <f t="shared" si="6"/>
        <v>1448.4644393241167</v>
      </c>
    </row>
    <row r="150" spans="1:3" x14ac:dyDescent="0.25">
      <c r="A150" s="48">
        <f t="shared" si="8"/>
        <v>148000</v>
      </c>
      <c r="B150" s="48">
        <f t="shared" si="7"/>
        <v>148</v>
      </c>
      <c r="C150" s="47">
        <f t="shared" si="6"/>
        <v>1454.1741167434714</v>
      </c>
    </row>
    <row r="151" spans="1:3" x14ac:dyDescent="0.25">
      <c r="A151" s="48">
        <f t="shared" si="8"/>
        <v>149000</v>
      </c>
      <c r="B151" s="48">
        <f t="shared" si="7"/>
        <v>149</v>
      </c>
      <c r="C151" s="47">
        <f t="shared" si="6"/>
        <v>1459.8773425499232</v>
      </c>
    </row>
    <row r="152" spans="1:3" x14ac:dyDescent="0.25">
      <c r="A152" s="48">
        <f t="shared" si="8"/>
        <v>150000</v>
      </c>
      <c r="B152" s="48">
        <f t="shared" si="7"/>
        <v>150</v>
      </c>
      <c r="C152" s="47">
        <f t="shared" si="6"/>
        <v>1465.5741167434717</v>
      </c>
    </row>
    <row r="153" spans="1:3" x14ac:dyDescent="0.25">
      <c r="A153" s="48">
        <f t="shared" si="8"/>
        <v>151000</v>
      </c>
      <c r="B153" s="48">
        <f t="shared" si="7"/>
        <v>151</v>
      </c>
      <c r="C153" s="47">
        <f t="shared" si="6"/>
        <v>1471.2644393241167</v>
      </c>
    </row>
    <row r="154" spans="1:3" x14ac:dyDescent="0.25">
      <c r="A154" s="48">
        <f t="shared" si="8"/>
        <v>152000</v>
      </c>
      <c r="B154" s="48">
        <f t="shared" si="7"/>
        <v>152</v>
      </c>
      <c r="C154" s="47">
        <f t="shared" si="6"/>
        <v>1476.9483102918587</v>
      </c>
    </row>
    <row r="155" spans="1:3" x14ac:dyDescent="0.25">
      <c r="A155" s="48">
        <f t="shared" si="8"/>
        <v>153000</v>
      </c>
      <c r="B155" s="48">
        <f t="shared" si="7"/>
        <v>153</v>
      </c>
      <c r="C155" s="47">
        <f t="shared" si="6"/>
        <v>1482.6257296466974</v>
      </c>
    </row>
    <row r="156" spans="1:3" x14ac:dyDescent="0.25">
      <c r="A156" s="48">
        <f t="shared" si="8"/>
        <v>154000</v>
      </c>
      <c r="B156" s="48">
        <f t="shared" si="7"/>
        <v>154</v>
      </c>
      <c r="C156" s="47">
        <f t="shared" si="6"/>
        <v>1488.2966973886328</v>
      </c>
    </row>
    <row r="157" spans="1:3" x14ac:dyDescent="0.25">
      <c r="A157" s="48">
        <f t="shared" si="8"/>
        <v>155000</v>
      </c>
      <c r="B157" s="48">
        <f t="shared" si="7"/>
        <v>155</v>
      </c>
      <c r="C157" s="47">
        <f t="shared" si="6"/>
        <v>1493.9612135176651</v>
      </c>
    </row>
    <row r="158" spans="1:3" x14ac:dyDescent="0.25">
      <c r="A158" s="48">
        <f t="shared" si="8"/>
        <v>156000</v>
      </c>
      <c r="B158" s="48">
        <f t="shared" si="7"/>
        <v>156</v>
      </c>
      <c r="C158" s="47">
        <f t="shared" si="6"/>
        <v>1499.619278033794</v>
      </c>
    </row>
    <row r="159" spans="1:3" x14ac:dyDescent="0.25">
      <c r="A159" s="48">
        <f t="shared" si="8"/>
        <v>157000</v>
      </c>
      <c r="B159" s="48">
        <f t="shared" si="7"/>
        <v>157</v>
      </c>
      <c r="C159" s="47">
        <f t="shared" si="6"/>
        <v>1505.2708909370199</v>
      </c>
    </row>
    <row r="160" spans="1:3" x14ac:dyDescent="0.25">
      <c r="A160" s="48">
        <f t="shared" si="8"/>
        <v>158000</v>
      </c>
      <c r="B160" s="48">
        <f t="shared" si="7"/>
        <v>158</v>
      </c>
      <c r="C160" s="47">
        <f t="shared" si="6"/>
        <v>1510.9160522273426</v>
      </c>
    </row>
    <row r="161" spans="1:3" x14ac:dyDescent="0.25">
      <c r="A161" s="48">
        <f t="shared" si="8"/>
        <v>159000</v>
      </c>
      <c r="B161" s="48">
        <f t="shared" si="7"/>
        <v>159</v>
      </c>
      <c r="C161" s="47">
        <f t="shared" si="6"/>
        <v>1516.5547619047618</v>
      </c>
    </row>
    <row r="162" spans="1:3" x14ac:dyDescent="0.25">
      <c r="A162" s="48">
        <f t="shared" si="8"/>
        <v>160000</v>
      </c>
      <c r="B162" s="48">
        <f t="shared" si="7"/>
        <v>160</v>
      </c>
      <c r="C162" s="47">
        <f t="shared" si="6"/>
        <v>1522.187019969278</v>
      </c>
    </row>
    <row r="163" spans="1:3" x14ac:dyDescent="0.25">
      <c r="A163" s="48">
        <f t="shared" si="8"/>
        <v>161000</v>
      </c>
      <c r="B163" s="48">
        <f t="shared" si="7"/>
        <v>161</v>
      </c>
      <c r="C163" s="47">
        <f t="shared" si="6"/>
        <v>1527.812826420891</v>
      </c>
    </row>
    <row r="164" spans="1:3" x14ac:dyDescent="0.25">
      <c r="A164" s="48">
        <f t="shared" si="8"/>
        <v>162000</v>
      </c>
      <c r="B164" s="48">
        <f t="shared" si="7"/>
        <v>162</v>
      </c>
      <c r="C164" s="47">
        <f t="shared" si="6"/>
        <v>1533.4321812596004</v>
      </c>
    </row>
    <row r="165" spans="1:3" x14ac:dyDescent="0.25">
      <c r="A165" s="48">
        <f t="shared" si="8"/>
        <v>163000</v>
      </c>
      <c r="B165" s="48">
        <f t="shared" si="7"/>
        <v>163</v>
      </c>
      <c r="C165" s="47">
        <f t="shared" si="6"/>
        <v>1539.045084485407</v>
      </c>
    </row>
    <row r="166" spans="1:3" x14ac:dyDescent="0.25">
      <c r="A166" s="48">
        <f t="shared" si="8"/>
        <v>164000</v>
      </c>
      <c r="B166" s="48">
        <f t="shared" si="7"/>
        <v>164</v>
      </c>
      <c r="C166" s="47">
        <f t="shared" si="6"/>
        <v>1544.6515360983103</v>
      </c>
    </row>
    <row r="167" spans="1:3" x14ac:dyDescent="0.25">
      <c r="A167" s="48">
        <f t="shared" si="8"/>
        <v>165000</v>
      </c>
      <c r="B167" s="48">
        <f t="shared" si="7"/>
        <v>165</v>
      </c>
      <c r="C167" s="47">
        <f t="shared" ref="C167:C202" si="9">$F$42+$F$41*A167-($F$38*$F$40/$F$39)*A167^2/2</f>
        <v>1550.2515360983102</v>
      </c>
    </row>
    <row r="168" spans="1:3" x14ac:dyDescent="0.25">
      <c r="A168" s="48">
        <f t="shared" si="8"/>
        <v>166000</v>
      </c>
      <c r="B168" s="48">
        <f t="shared" si="7"/>
        <v>166</v>
      </c>
      <c r="C168" s="47">
        <f t="shared" si="9"/>
        <v>1555.8450844854069</v>
      </c>
    </row>
    <row r="169" spans="1:3" x14ac:dyDescent="0.25">
      <c r="A169" s="48">
        <f t="shared" si="8"/>
        <v>167000</v>
      </c>
      <c r="B169" s="48">
        <f t="shared" si="7"/>
        <v>167</v>
      </c>
      <c r="C169" s="47">
        <f t="shared" si="9"/>
        <v>1561.4321812596004</v>
      </c>
    </row>
    <row r="170" spans="1:3" x14ac:dyDescent="0.25">
      <c r="A170" s="48">
        <f t="shared" si="8"/>
        <v>168000</v>
      </c>
      <c r="B170" s="48">
        <f t="shared" si="7"/>
        <v>168</v>
      </c>
      <c r="C170" s="47">
        <f t="shared" si="9"/>
        <v>1567.0128264208909</v>
      </c>
    </row>
    <row r="171" spans="1:3" x14ac:dyDescent="0.25">
      <c r="A171" s="48">
        <f t="shared" si="8"/>
        <v>169000</v>
      </c>
      <c r="B171" s="48">
        <f t="shared" si="7"/>
        <v>169</v>
      </c>
      <c r="C171" s="47">
        <f t="shared" si="9"/>
        <v>1572.5870199692781</v>
      </c>
    </row>
    <row r="172" spans="1:3" x14ac:dyDescent="0.25">
      <c r="A172" s="48">
        <f t="shared" si="8"/>
        <v>170000</v>
      </c>
      <c r="B172" s="48">
        <f t="shared" si="7"/>
        <v>170</v>
      </c>
      <c r="C172" s="47">
        <f t="shared" si="9"/>
        <v>1578.1547619047617</v>
      </c>
    </row>
    <row r="173" spans="1:3" x14ac:dyDescent="0.25">
      <c r="A173" s="48">
        <f t="shared" si="8"/>
        <v>171000</v>
      </c>
      <c r="B173" s="48">
        <f t="shared" si="7"/>
        <v>171</v>
      </c>
      <c r="C173" s="47">
        <f t="shared" si="9"/>
        <v>1583.7160522273425</v>
      </c>
    </row>
    <row r="174" spans="1:3" x14ac:dyDescent="0.25">
      <c r="A174" s="48">
        <f t="shared" si="8"/>
        <v>172000</v>
      </c>
      <c r="B174" s="48">
        <f t="shared" si="7"/>
        <v>172</v>
      </c>
      <c r="C174" s="47">
        <f t="shared" si="9"/>
        <v>1589.2708909370199</v>
      </c>
    </row>
    <row r="175" spans="1:3" x14ac:dyDescent="0.25">
      <c r="A175" s="48">
        <f t="shared" si="8"/>
        <v>173000</v>
      </c>
      <c r="B175" s="48">
        <f t="shared" si="7"/>
        <v>173</v>
      </c>
      <c r="C175" s="47">
        <f t="shared" si="9"/>
        <v>1594.819278033794</v>
      </c>
    </row>
    <row r="176" spans="1:3" x14ac:dyDescent="0.25">
      <c r="A176" s="48">
        <f t="shared" si="8"/>
        <v>174000</v>
      </c>
      <c r="B176" s="48">
        <f t="shared" si="7"/>
        <v>174</v>
      </c>
      <c r="C176" s="47">
        <f t="shared" si="9"/>
        <v>1600.361213517665</v>
      </c>
    </row>
    <row r="177" spans="1:3" x14ac:dyDescent="0.25">
      <c r="A177" s="48">
        <f t="shared" si="8"/>
        <v>175000</v>
      </c>
      <c r="B177" s="48">
        <f t="shared" si="7"/>
        <v>175</v>
      </c>
      <c r="C177" s="47">
        <f t="shared" si="9"/>
        <v>1605.8966973886329</v>
      </c>
    </row>
    <row r="178" spans="1:3" x14ac:dyDescent="0.25">
      <c r="A178" s="48">
        <f t="shared" si="8"/>
        <v>176000</v>
      </c>
      <c r="B178" s="48">
        <f t="shared" si="7"/>
        <v>176</v>
      </c>
      <c r="C178" s="47">
        <f t="shared" si="9"/>
        <v>1611.4257296466972</v>
      </c>
    </row>
    <row r="179" spans="1:3" x14ac:dyDescent="0.25">
      <c r="A179" s="48">
        <f t="shared" si="8"/>
        <v>177000</v>
      </c>
      <c r="B179" s="48">
        <f t="shared" si="7"/>
        <v>177</v>
      </c>
      <c r="C179" s="47">
        <f t="shared" si="9"/>
        <v>1616.9483102918587</v>
      </c>
    </row>
    <row r="180" spans="1:3" x14ac:dyDescent="0.25">
      <c r="A180" s="48">
        <f t="shared" si="8"/>
        <v>178000</v>
      </c>
      <c r="B180" s="48">
        <f t="shared" si="7"/>
        <v>178</v>
      </c>
      <c r="C180" s="47">
        <f t="shared" si="9"/>
        <v>1622.4644393241167</v>
      </c>
    </row>
    <row r="181" spans="1:3" x14ac:dyDescent="0.25">
      <c r="A181" s="48">
        <f t="shared" si="8"/>
        <v>179000</v>
      </c>
      <c r="B181" s="48">
        <f t="shared" si="7"/>
        <v>179</v>
      </c>
      <c r="C181" s="47">
        <f t="shared" si="9"/>
        <v>1627.9741167434715</v>
      </c>
    </row>
    <row r="182" spans="1:3" x14ac:dyDescent="0.25">
      <c r="A182" s="48">
        <f t="shared" si="8"/>
        <v>180000</v>
      </c>
      <c r="B182" s="48">
        <f t="shared" si="7"/>
        <v>180</v>
      </c>
      <c r="C182" s="47">
        <f t="shared" si="9"/>
        <v>1633.4773425499232</v>
      </c>
    </row>
    <row r="183" spans="1:3" x14ac:dyDescent="0.25">
      <c r="A183" s="48">
        <f t="shared" si="8"/>
        <v>181000</v>
      </c>
      <c r="B183" s="48">
        <f t="shared" si="7"/>
        <v>181</v>
      </c>
      <c r="C183" s="47">
        <f t="shared" si="9"/>
        <v>1638.9741167434713</v>
      </c>
    </row>
    <row r="184" spans="1:3" x14ac:dyDescent="0.25">
      <c r="A184" s="48">
        <f t="shared" si="8"/>
        <v>182000</v>
      </c>
      <c r="B184" s="48">
        <f t="shared" si="7"/>
        <v>182</v>
      </c>
      <c r="C184" s="47">
        <f t="shared" si="9"/>
        <v>1644.4644393241167</v>
      </c>
    </row>
    <row r="185" spans="1:3" x14ac:dyDescent="0.25">
      <c r="A185" s="48">
        <f t="shared" si="8"/>
        <v>183000</v>
      </c>
      <c r="B185" s="48">
        <f t="shared" si="7"/>
        <v>183</v>
      </c>
      <c r="C185" s="47">
        <f t="shared" si="9"/>
        <v>1649.9483102918587</v>
      </c>
    </row>
    <row r="186" spans="1:3" x14ac:dyDescent="0.25">
      <c r="A186" s="48">
        <f t="shared" si="8"/>
        <v>184000</v>
      </c>
      <c r="B186" s="48">
        <f t="shared" si="7"/>
        <v>184</v>
      </c>
      <c r="C186" s="47">
        <f t="shared" si="9"/>
        <v>1655.4257296466972</v>
      </c>
    </row>
    <row r="187" spans="1:3" x14ac:dyDescent="0.25">
      <c r="A187" s="48">
        <f t="shared" si="8"/>
        <v>185000</v>
      </c>
      <c r="B187" s="48">
        <f t="shared" si="7"/>
        <v>185</v>
      </c>
      <c r="C187" s="47">
        <f t="shared" si="9"/>
        <v>1660.8966973886327</v>
      </c>
    </row>
    <row r="188" spans="1:3" x14ac:dyDescent="0.25">
      <c r="A188" s="48">
        <f t="shared" si="8"/>
        <v>186000</v>
      </c>
      <c r="B188" s="48">
        <f t="shared" si="7"/>
        <v>186</v>
      </c>
      <c r="C188" s="47">
        <f t="shared" si="9"/>
        <v>1666.3612135176652</v>
      </c>
    </row>
    <row r="189" spans="1:3" x14ac:dyDescent="0.25">
      <c r="A189" s="48">
        <f t="shared" si="8"/>
        <v>187000</v>
      </c>
      <c r="B189" s="48">
        <f t="shared" si="7"/>
        <v>187</v>
      </c>
      <c r="C189" s="47">
        <f t="shared" si="9"/>
        <v>1671.819278033794</v>
      </c>
    </row>
    <row r="190" spans="1:3" x14ac:dyDescent="0.25">
      <c r="A190" s="48">
        <f t="shared" si="8"/>
        <v>188000</v>
      </c>
      <c r="B190" s="48">
        <f t="shared" si="7"/>
        <v>188</v>
      </c>
      <c r="C190" s="47">
        <f t="shared" si="9"/>
        <v>1677.2708909370199</v>
      </c>
    </row>
    <row r="191" spans="1:3" x14ac:dyDescent="0.25">
      <c r="A191" s="48">
        <f t="shared" si="8"/>
        <v>189000</v>
      </c>
      <c r="B191" s="48">
        <f t="shared" si="7"/>
        <v>189</v>
      </c>
      <c r="C191" s="47">
        <f t="shared" si="9"/>
        <v>1682.7160522273425</v>
      </c>
    </row>
    <row r="192" spans="1:3" x14ac:dyDescent="0.25">
      <c r="A192" s="48">
        <f t="shared" si="8"/>
        <v>190000</v>
      </c>
      <c r="B192" s="48">
        <f t="shared" si="7"/>
        <v>190</v>
      </c>
      <c r="C192" s="47">
        <f t="shared" si="9"/>
        <v>1688.1547619047617</v>
      </c>
    </row>
    <row r="193" spans="1:3" x14ac:dyDescent="0.25">
      <c r="A193" s="48">
        <f t="shared" si="8"/>
        <v>191000</v>
      </c>
      <c r="B193" s="48">
        <f t="shared" si="7"/>
        <v>191</v>
      </c>
      <c r="C193" s="47">
        <f t="shared" si="9"/>
        <v>1693.5870199692779</v>
      </c>
    </row>
    <row r="194" spans="1:3" x14ac:dyDescent="0.25">
      <c r="A194" s="48">
        <f t="shared" si="8"/>
        <v>192000</v>
      </c>
      <c r="B194" s="48">
        <f t="shared" si="7"/>
        <v>192</v>
      </c>
      <c r="C194" s="47">
        <f t="shared" si="9"/>
        <v>1699.0128264208909</v>
      </c>
    </row>
    <row r="195" spans="1:3" x14ac:dyDescent="0.25">
      <c r="A195" s="48">
        <f t="shared" si="8"/>
        <v>193000</v>
      </c>
      <c r="B195" s="48">
        <f t="shared" ref="B195:B202" si="10">A195/1000</f>
        <v>193</v>
      </c>
      <c r="C195" s="47">
        <f t="shared" si="9"/>
        <v>1704.4321812596004</v>
      </c>
    </row>
    <row r="196" spans="1:3" x14ac:dyDescent="0.25">
      <c r="A196" s="48">
        <f t="shared" ref="A196:A202" si="11">A195+1000</f>
        <v>194000</v>
      </c>
      <c r="B196" s="48">
        <f t="shared" si="10"/>
        <v>194</v>
      </c>
      <c r="C196" s="47">
        <f t="shared" si="9"/>
        <v>1709.8450844854069</v>
      </c>
    </row>
    <row r="197" spans="1:3" x14ac:dyDescent="0.25">
      <c r="A197" s="48">
        <f t="shared" si="11"/>
        <v>195000</v>
      </c>
      <c r="B197" s="48">
        <f t="shared" si="10"/>
        <v>195</v>
      </c>
      <c r="C197" s="47">
        <f t="shared" si="9"/>
        <v>1715.25153609831</v>
      </c>
    </row>
    <row r="198" spans="1:3" x14ac:dyDescent="0.25">
      <c r="A198" s="48">
        <f t="shared" si="11"/>
        <v>196000</v>
      </c>
      <c r="B198" s="48">
        <f t="shared" si="10"/>
        <v>196</v>
      </c>
      <c r="C198" s="47">
        <f t="shared" si="9"/>
        <v>1720.6515360983101</v>
      </c>
    </row>
    <row r="199" spans="1:3" x14ac:dyDescent="0.25">
      <c r="A199" s="48">
        <f t="shared" si="11"/>
        <v>197000</v>
      </c>
      <c r="B199" s="48">
        <f t="shared" si="10"/>
        <v>197</v>
      </c>
      <c r="C199" s="47">
        <f t="shared" si="9"/>
        <v>1726.045084485407</v>
      </c>
    </row>
    <row r="200" spans="1:3" x14ac:dyDescent="0.25">
      <c r="A200" s="48">
        <f t="shared" si="11"/>
        <v>198000</v>
      </c>
      <c r="B200" s="48">
        <f t="shared" si="10"/>
        <v>198</v>
      </c>
      <c r="C200" s="47">
        <f t="shared" si="9"/>
        <v>1731.4321812596004</v>
      </c>
    </row>
    <row r="201" spans="1:3" x14ac:dyDescent="0.25">
      <c r="A201" s="48">
        <f t="shared" si="11"/>
        <v>199000</v>
      </c>
      <c r="B201" s="48">
        <f t="shared" si="10"/>
        <v>199</v>
      </c>
      <c r="C201" s="47">
        <f t="shared" si="9"/>
        <v>1736.8128264208908</v>
      </c>
    </row>
    <row r="202" spans="1:3" x14ac:dyDescent="0.25">
      <c r="A202" s="48">
        <f t="shared" si="11"/>
        <v>200000</v>
      </c>
      <c r="B202" s="48">
        <f t="shared" si="10"/>
        <v>200</v>
      </c>
      <c r="C202" s="47">
        <f t="shared" si="9"/>
        <v>1742.187019969278</v>
      </c>
    </row>
    <row r="203" spans="1:3" x14ac:dyDescent="0.25">
      <c r="C203" s="2"/>
    </row>
    <row r="204" spans="1:3" x14ac:dyDescent="0.25">
      <c r="C204" s="2"/>
    </row>
    <row r="205" spans="1:3" x14ac:dyDescent="0.25">
      <c r="C205" s="2"/>
    </row>
    <row r="206" spans="1:3" x14ac:dyDescent="0.25">
      <c r="C206" s="2"/>
    </row>
    <row r="207" spans="1:3" x14ac:dyDescent="0.25">
      <c r="C207" s="2"/>
    </row>
    <row r="208" spans="1:3" x14ac:dyDescent="0.25">
      <c r="C208" s="2"/>
    </row>
    <row r="209" spans="3:3" x14ac:dyDescent="0.25">
      <c r="C209" s="2"/>
    </row>
    <row r="210" spans="3:3" x14ac:dyDescent="0.25">
      <c r="C210" s="2"/>
    </row>
    <row r="211" spans="3:3" x14ac:dyDescent="0.25">
      <c r="C211" s="2"/>
    </row>
    <row r="212" spans="3:3" x14ac:dyDescent="0.25">
      <c r="C212" s="2"/>
    </row>
    <row r="213" spans="3:3" x14ac:dyDescent="0.25">
      <c r="C213" s="2"/>
    </row>
    <row r="214" spans="3:3" x14ac:dyDescent="0.25">
      <c r="C214" s="2"/>
    </row>
    <row r="215" spans="3:3" x14ac:dyDescent="0.25">
      <c r="C215" s="2"/>
    </row>
    <row r="216" spans="3:3" x14ac:dyDescent="0.25">
      <c r="C216" s="2"/>
    </row>
    <row r="217" spans="3:3" x14ac:dyDescent="0.25">
      <c r="C217" s="2"/>
    </row>
    <row r="218" spans="3:3" x14ac:dyDescent="0.25">
      <c r="C218" s="2"/>
    </row>
    <row r="219" spans="3:3" x14ac:dyDescent="0.25">
      <c r="C219" s="2"/>
    </row>
    <row r="220" spans="3:3" x14ac:dyDescent="0.25">
      <c r="C220" s="2"/>
    </row>
    <row r="221" spans="3:3" x14ac:dyDescent="0.25">
      <c r="C221" s="2"/>
    </row>
    <row r="222" spans="3:3" x14ac:dyDescent="0.25">
      <c r="C222" s="2"/>
    </row>
    <row r="223" spans="3:3" x14ac:dyDescent="0.25">
      <c r="C223" s="2"/>
    </row>
    <row r="224" spans="3:3" x14ac:dyDescent="0.25">
      <c r="C224" s="2"/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r:id="rId5">
            <anchor moveWithCells="1" sizeWithCells="1">
              <from>
                <xdr:col>7</xdr:col>
                <xdr:colOff>0</xdr:colOff>
                <xdr:row>0</xdr:row>
                <xdr:rowOff>190500</xdr:rowOff>
              </from>
              <to>
                <xdr:col>11</xdr:col>
                <xdr:colOff>552450</xdr:colOff>
                <xdr:row>5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 Schettino</cp:lastModifiedBy>
  <dcterms:created xsi:type="dcterms:W3CDTF">2014-01-17T09:40:56Z</dcterms:created>
  <dcterms:modified xsi:type="dcterms:W3CDTF">2014-08-21T12:11:53Z</dcterms:modified>
</cp:coreProperties>
</file>